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direction\dop\DOP.PNSA.NCC\Standards\Publications\Standards Status reports\"/>
    </mc:Choice>
  </mc:AlternateContent>
  <bookViews>
    <workbookView xWindow="10755" yWindow="-165" windowWidth="12240" windowHeight="9240"/>
  </bookViews>
  <sheets>
    <sheet name="Standards status" sheetId="2" r:id="rId1"/>
    <sheet name="Totals" sheetId="3" r:id="rId2"/>
  </sheets>
  <definedNames>
    <definedName name="_xlnm._FilterDatabase" localSheetId="0" hidden="1">'Standards status'!$A$3:$T$214</definedName>
    <definedName name="_xlnm.Print_Titles" localSheetId="0">'Standards status'!$1:$3</definedName>
    <definedName name="Z_45FDF3BC_8850_46EA_84C3_5DACA02A8E6B_.wvu.Cols" localSheetId="0" hidden="1">'Standards status'!$R:$R,'Standards status'!#REF!</definedName>
    <definedName name="Z_45FDF3BC_8850_46EA_84C3_5DACA02A8E6B_.wvu.FilterData" localSheetId="0" hidden="1">'Standards status'!$A$3:$R$178</definedName>
    <definedName name="Z_45FDF3BC_8850_46EA_84C3_5DACA02A8E6B_.wvu.PrintTitles" localSheetId="0" hidden="1">'Standards status'!$1:$3</definedName>
    <definedName name="Z_E2981116_D8ED_4E72_922C_24F6BC2879C0_.wvu.Cols" localSheetId="0" hidden="1">'Standards status'!#REF!</definedName>
    <definedName name="Z_E2981116_D8ED_4E72_922C_24F6BC2879C0_.wvu.FilterData" localSheetId="0" hidden="1">'Standards status'!$A$3:$R$175</definedName>
    <definedName name="Z_E2981116_D8ED_4E72_922C_24F6BC2879C0_.wvu.PrintTitles" localSheetId="0" hidden="1">'Standards status'!$1:$3</definedName>
    <definedName name="Z_FEDFECF5_BFF4_401F_B2CE_0DE4DEDDF309_.wvu.Cols" localSheetId="0" hidden="1">'Standards status'!#REF!</definedName>
    <definedName name="Z_FEDFECF5_BFF4_401F_B2CE_0DE4DEDDF309_.wvu.FilterData" localSheetId="0" hidden="1">'Standards status'!$3:$183</definedName>
    <definedName name="Z_FEDFECF5_BFF4_401F_B2CE_0DE4DEDDF309_.wvu.PrintTitles" localSheetId="0" hidden="1">'Standards status'!$1:$3</definedName>
  </definedNames>
  <calcPr calcId="162913"/>
  <customWorkbookViews>
    <customWorkbookView name="GaudetteB - Personal View" guid="{FEDFECF5-BFF4-401F-B2CE-0DE4DEDDF309}" mergeInterval="0" personalView="1" maximized="1" windowWidth="1020" windowHeight="483" activeSheetId="2" showComments="commIndAndComment"/>
    <customWorkbookView name="GomesDaSilvaA - Personal View" guid="{45FDF3BC-8850-46EA-84C3-5DACA02A8E6B}" mergeInterval="0" personalView="1" maximized="1" windowWidth="1020" windowHeight="570" activeSheetId="2" showComments="commIndAndComment"/>
    <customWorkbookView name="Brian Gaudette - Personal View" guid="{E2981116-D8ED-4E72-922C-24F6BC2879C0}" mergeInterval="0" personalView="1" maximized="1" windowWidth="1010" windowHeight="557" activeSheetId="2"/>
  </customWorkbookViews>
</workbook>
</file>

<file path=xl/calcChain.xml><?xml version="1.0" encoding="utf-8"?>
<calcChain xmlns="http://schemas.openxmlformats.org/spreadsheetml/2006/main">
  <c r="B10" i="3" l="1"/>
  <c r="B7" i="3"/>
  <c r="B6" i="3"/>
  <c r="B5" i="3"/>
  <c r="B4" i="3"/>
  <c r="B3" i="3"/>
  <c r="B2" i="3"/>
  <c r="B9" i="3"/>
  <c r="T146" i="2" l="1"/>
  <c r="S146" i="2"/>
  <c r="T147" i="2"/>
  <c r="S147" i="2"/>
  <c r="S148" i="2"/>
  <c r="T148" i="2"/>
  <c r="B12" i="3" l="1"/>
  <c r="T213" i="2"/>
  <c r="S213" i="2"/>
  <c r="T212" i="2"/>
  <c r="S212" i="2"/>
  <c r="T211" i="2" l="1"/>
  <c r="S211" i="2"/>
  <c r="T210" i="2"/>
  <c r="S210" i="2"/>
  <c r="T144" i="2"/>
  <c r="S144" i="2"/>
  <c r="S57" i="2"/>
  <c r="T143" i="2" l="1"/>
  <c r="S143" i="2"/>
  <c r="S96" i="2" l="1"/>
  <c r="S95" i="2"/>
  <c r="T96" i="2"/>
  <c r="T209" i="2" l="1"/>
  <c r="S209" i="2"/>
  <c r="T208" i="2" l="1"/>
  <c r="S208" i="2"/>
  <c r="T207" i="2"/>
  <c r="S207" i="2"/>
  <c r="T206" i="2"/>
  <c r="S206" i="2"/>
  <c r="T95" i="2" l="1"/>
  <c r="T205" i="2" l="1"/>
  <c r="S205" i="2"/>
  <c r="T93" i="2" l="1"/>
  <c r="S93" i="2"/>
  <c r="T204" i="2" l="1"/>
  <c r="S204" i="2"/>
  <c r="T203" i="2"/>
  <c r="S203" i="2"/>
  <c r="T145" i="2"/>
  <c r="S145" i="2"/>
  <c r="T132" i="2"/>
  <c r="S132" i="2"/>
  <c r="S133" i="2"/>
  <c r="T133" i="2"/>
  <c r="S134" i="2"/>
  <c r="T134" i="2"/>
  <c r="S135" i="2"/>
  <c r="T135" i="2"/>
  <c r="T142" i="2" l="1"/>
  <c r="S142" i="2"/>
  <c r="T92" i="2" l="1"/>
  <c r="S92" i="2"/>
  <c r="T202" i="2" l="1"/>
  <c r="T201" i="2"/>
  <c r="T200" i="2"/>
  <c r="S199" i="2"/>
  <c r="S200" i="2"/>
  <c r="S201" i="2"/>
  <c r="S202" i="2"/>
  <c r="B13" i="3" l="1"/>
  <c r="T199" i="2"/>
  <c r="T13" i="2" l="1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4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6" i="2"/>
  <c r="T137" i="2"/>
  <c r="T141" i="2"/>
  <c r="T138" i="2"/>
  <c r="T139" i="2"/>
  <c r="T140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5" i="2"/>
  <c r="T6" i="2"/>
  <c r="T7" i="2"/>
  <c r="T8" i="2"/>
  <c r="T9" i="2"/>
  <c r="T10" i="2"/>
  <c r="T11" i="2"/>
  <c r="T12" i="2"/>
  <c r="T4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4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6" i="2"/>
  <c r="S137" i="2"/>
  <c r="S141" i="2"/>
  <c r="S138" i="2"/>
  <c r="S139" i="2"/>
  <c r="S140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</calcChain>
</file>

<file path=xl/comments1.xml><?xml version="1.0" encoding="utf-8"?>
<comments xmlns="http://schemas.openxmlformats.org/spreadsheetml/2006/main">
  <authors>
    <author>COEFFIC, jean-marc</author>
  </authors>
  <commentList>
    <comment ref="K3" authorId="0" shapeId="0">
      <text>
        <r>
          <rPr>
            <b/>
            <sz val="9"/>
            <color indexed="81"/>
            <rFont val="Tahoma"/>
            <charset val="1"/>
          </rPr>
          <t>Filled with 'Yes' when there is a reference to the standard in UPU regs
Left blank otherwise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charset val="1"/>
          </rPr>
          <t>Filled with 'No' when not testable
Left blank otherwise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When there is a CEN work item, indication if the lead is 'CEN' or 'UPU'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Automatically calculated based on the status date and the list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 xml:space="preserve">Automatically calculated based on the last change date and document last update date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<sst xmlns="http://schemas.openxmlformats.org/spreadsheetml/2006/main" count="1230" uniqueCount="654">
  <si>
    <t>Bar code symbology for postal receptacles</t>
  </si>
  <si>
    <t>S2–4</t>
  </si>
  <si>
    <t>Bar code symbology for postal items</t>
  </si>
  <si>
    <t>S</t>
  </si>
  <si>
    <t>S3–3</t>
  </si>
  <si>
    <t>Airport identification</t>
  </si>
  <si>
    <t>S4–3</t>
  </si>
  <si>
    <t>Air carrier identification</t>
  </si>
  <si>
    <t>S5–3</t>
  </si>
  <si>
    <t>Country identification codes</t>
  </si>
  <si>
    <t>S6</t>
  </si>
  <si>
    <t>Offices of exchange</t>
  </si>
  <si>
    <t>W</t>
  </si>
  <si>
    <t>S7</t>
  </si>
  <si>
    <t>Postal consignments</t>
  </si>
  <si>
    <t>S10a–6</t>
  </si>
  <si>
    <t>S10b–6</t>
  </si>
  <si>
    <t>S10c–6</t>
  </si>
  <si>
    <t>S10d–6</t>
  </si>
  <si>
    <t>S10e–6</t>
  </si>
  <si>
    <t>S11–5</t>
  </si>
  <si>
    <t>Item tracking events</t>
  </si>
  <si>
    <t>S12–5</t>
  </si>
  <si>
    <t>Format of message exchanges</t>
  </si>
  <si>
    <t>S13</t>
  </si>
  <si>
    <t>Standard messages for consignments</t>
  </si>
  <si>
    <t>S14</t>
  </si>
  <si>
    <t>Standard messages for despatches</t>
  </si>
  <si>
    <t>S15</t>
  </si>
  <si>
    <t>Standard messages for items</t>
  </si>
  <si>
    <t>S16</t>
  </si>
  <si>
    <t>Standard messages for transport</t>
  </si>
  <si>
    <t>S17–4</t>
  </si>
  <si>
    <t>Word processing document exchange</t>
  </si>
  <si>
    <t>S20–3</t>
  </si>
  <si>
    <t>Identification and marking using Radio Frequency Identification Technology: Reference architecture and terminology</t>
  </si>
  <si>
    <t>Data presentation in ASN.1</t>
  </si>
  <si>
    <t>S22–3</t>
  </si>
  <si>
    <t>Identification and marking using Radio Frequency Identification Technology: System requirements and test procedures</t>
  </si>
  <si>
    <t>S23a–2</t>
  </si>
  <si>
    <t>Part A: Definitions of parameters to be standardized</t>
  </si>
  <si>
    <t>S23b–1</t>
  </si>
  <si>
    <t>Part B: Parameter Values for 5.8 GHz RFID Systems</t>
  </si>
  <si>
    <t>S23c–1</t>
  </si>
  <si>
    <t>Part C: Parameter Values for 2.45 GHz Narrow Band RFID Systems</t>
  </si>
  <si>
    <t>S23g–1</t>
  </si>
  <si>
    <t>Part G: Parameter Values for 13.56 MHz Band RFID Systems</t>
  </si>
  <si>
    <t>S24–5</t>
  </si>
  <si>
    <t>Representation of postal information using data identifiers</t>
  </si>
  <si>
    <t>Data constructs for the communication of information on postal items, batches and receptacles</t>
  </si>
  <si>
    <t>Framework for communication of information about postal items, batches and receptacles</t>
  </si>
  <si>
    <t>Communication of postal information using two-dimensional symbols</t>
  </si>
  <si>
    <t>International postage meter approval requirements</t>
  </si>
  <si>
    <t>UPU issuing agency – Assignment of issuer codes</t>
  </si>
  <si>
    <t>S32–3</t>
  </si>
  <si>
    <t>S33–1</t>
  </si>
  <si>
    <t>Interoperability framework for postal public key infrastructures</t>
  </si>
  <si>
    <t>Registration of international mail processing centres</t>
  </si>
  <si>
    <t>UPU issuing agency – Assignment and use of party identifiers</t>
  </si>
  <si>
    <t>Digital Postage Marks (DPM) – Applications, security and design</t>
  </si>
  <si>
    <t>Receptacle asset numbering</t>
  </si>
  <si>
    <t>S39–2</t>
  </si>
  <si>
    <t>Trusted Time Stamp</t>
  </si>
  <si>
    <t>Human and OCR data capture – Error detection – Algorithm for the generation and checking of an error detection code</t>
  </si>
  <si>
    <t>Part A: Conceptual hierarchy and template languages</t>
  </si>
  <si>
    <t>Part B: Element mapping conventions, template design considerations, address templates and rendition instructions</t>
  </si>
  <si>
    <t>S44–1</t>
  </si>
  <si>
    <t>Colour and durability attributes of franking marks</t>
  </si>
  <si>
    <t>OCR and Human readable representation of data on postal items, labels and forms</t>
  </si>
  <si>
    <t>Linear bar coded representation of data on postal items, labels and forms</t>
  </si>
  <si>
    <t>Postal receptacle labels</t>
  </si>
  <si>
    <t>Postal-4i: 4-state symbology and its use for the encoding of data on postal items</t>
  </si>
  <si>
    <t>Customer applied encoding of data on postal items</t>
  </si>
  <si>
    <t>Title</t>
  </si>
  <si>
    <t>Status</t>
  </si>
  <si>
    <t>PRECON Message specification, Version 1.1</t>
  </si>
  <si>
    <t>PREDES Message specification, Version 1.1</t>
  </si>
  <si>
    <t>RESCON Message specification, Version 1.1</t>
  </si>
  <si>
    <t>RESDES Message specification, Version 1.1</t>
  </si>
  <si>
    <t>PREDES Message specification, Version 2.0</t>
  </si>
  <si>
    <t>TRAKIT Message specification, Version 1.0</t>
  </si>
  <si>
    <t>EMSEVT Message specification, Version 0</t>
  </si>
  <si>
    <t>EMSEVT Message specification, Version 1.0</t>
  </si>
  <si>
    <t>CARDIT Message specification, Version 1.1</t>
  </si>
  <si>
    <t>TRAKIT Message specification, Version 2.0</t>
  </si>
  <si>
    <t>CARDIT Message specification, Version 2.0</t>
  </si>
  <si>
    <t>EXCEPT Message specification, Version 1.0</t>
  </si>
  <si>
    <t>RESDIT Message specification, Version 1.0</t>
  </si>
  <si>
    <t>MONORD Message specification, Version 1.0</t>
  </si>
  <si>
    <t>TRAKIT Message specification, Version 3.0</t>
  </si>
  <si>
    <t>CAPREQ – Capacity request Message specification</t>
  </si>
  <si>
    <t>CAPOFF – Capacity offer Message specification</t>
  </si>
  <si>
    <t>UPIMEX – UPU Customs Import/Export Declaration, Version 1.4</t>
  </si>
  <si>
    <t>UPIRES – Customs response for postal items, Version 1.0</t>
  </si>
  <si>
    <t>Postal processing events and event reporting</t>
  </si>
  <si>
    <t>International Money Orders – XML-MONORD 001 and XML-RESORD 001 messages</t>
  </si>
  <si>
    <t>Logical Data Model – Entity definitions</t>
  </si>
  <si>
    <t xml:space="preserve">Logical Data Model – Attribute definitions </t>
  </si>
  <si>
    <t>Logical Data Model – Relationship definitions</t>
  </si>
  <si>
    <t>P2</t>
  </si>
  <si>
    <t>Statements of mailing</t>
  </si>
  <si>
    <t>P3</t>
  </si>
  <si>
    <t>EDI messages for the inter-administration account settlement process</t>
  </si>
  <si>
    <t>P4</t>
  </si>
  <si>
    <t>Carrier exception handling</t>
  </si>
  <si>
    <t>P5</t>
  </si>
  <si>
    <t>Electronic communication of mail piece images and related item attributes</t>
  </si>
  <si>
    <t>P6</t>
  </si>
  <si>
    <t>Classifications of mail</t>
  </si>
  <si>
    <t>P8</t>
  </si>
  <si>
    <t>Modification of existing standards to support the use of issuer codes</t>
  </si>
  <si>
    <t>P9</t>
  </si>
  <si>
    <t>Facing identification marks for letters</t>
  </si>
  <si>
    <t>P10</t>
  </si>
  <si>
    <t>Process management and tracking of mail aggregates</t>
  </si>
  <si>
    <t>P11</t>
  </si>
  <si>
    <t>Address Block Locators (ABLs)</t>
  </si>
  <si>
    <t>P14</t>
  </si>
  <si>
    <t>EDI Message for addressing information</t>
  </si>
  <si>
    <t>P17</t>
  </si>
  <si>
    <t>Customer-applied item identifiers</t>
  </si>
  <si>
    <t>P19</t>
  </si>
  <si>
    <t>Claims, Inquiries and Verification Notes</t>
  </si>
  <si>
    <t>P20</t>
  </si>
  <si>
    <t>Standardised parcel labels</t>
  </si>
  <si>
    <t>P23</t>
  </si>
  <si>
    <t>Open standard interface from machine control to bar code printers</t>
  </si>
  <si>
    <t>P24</t>
  </si>
  <si>
    <t>Open standard interface between image handler and OCRs or video coding places (VCPs)</t>
  </si>
  <si>
    <t>P25</t>
  </si>
  <si>
    <t>Document identification and bar coding</t>
  </si>
  <si>
    <t>P27</t>
  </si>
  <si>
    <t>4-state routing code</t>
  </si>
  <si>
    <t>M</t>
  </si>
  <si>
    <t>P</t>
  </si>
  <si>
    <t>Radio Frequency Identification (RFID) and Radio Data Capture (RDC) Systems – Air interfaces: Communications and interfaces</t>
  </si>
  <si>
    <t>S10</t>
  </si>
  <si>
    <t>S18</t>
  </si>
  <si>
    <t>S42</t>
  </si>
  <si>
    <t>M30</t>
  </si>
  <si>
    <t>M33</t>
  </si>
  <si>
    <t>M34</t>
  </si>
  <si>
    <t>M36</t>
  </si>
  <si>
    <t>M37</t>
  </si>
  <si>
    <t>S23</t>
  </si>
  <si>
    <t>ID-tagging of letter mail items</t>
  </si>
  <si>
    <t>Part A: ID-tag structure, message and binary representations</t>
  </si>
  <si>
    <t>Part B: BNB-78 encoding specification</t>
  </si>
  <si>
    <t>Part C: BNB-62 encoding specification</t>
  </si>
  <si>
    <t>Part D: 4-state encoding specification for flats</t>
  </si>
  <si>
    <t>Part E: 4-state encoding specification for small letters</t>
  </si>
  <si>
    <t>Part A: Identifier structures and encoding principles</t>
  </si>
  <si>
    <t>Part B: 13 character identifier for EMS items</t>
  </si>
  <si>
    <t>Part C: 13 character identifier for special letter products</t>
  </si>
  <si>
    <t>Part D: 13 character identifier for parcels</t>
  </si>
  <si>
    <t>Part E: Domestic / bilateral use of 13 character identifiers</t>
  </si>
  <si>
    <t>N/A</t>
  </si>
  <si>
    <t xml:space="preserve">Electronic Data Interchange between postal handling organisations  </t>
  </si>
  <si>
    <t>S1</t>
  </si>
  <si>
    <t>S2</t>
  </si>
  <si>
    <t>S3</t>
  </si>
  <si>
    <t>S4</t>
  </si>
  <si>
    <t>S5</t>
  </si>
  <si>
    <t>S8</t>
  </si>
  <si>
    <t>S9</t>
  </si>
  <si>
    <t>S11</t>
  </si>
  <si>
    <t>S12</t>
  </si>
  <si>
    <t>S17</t>
  </si>
  <si>
    <t>S19</t>
  </si>
  <si>
    <t>S20</t>
  </si>
  <si>
    <t>S21</t>
  </si>
  <si>
    <t>S22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</si>
  <si>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</si>
  <si>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</si>
  <si>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</si>
  <si>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</si>
  <si>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</si>
  <si>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</si>
  <si>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</si>
  <si>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</si>
  <si>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</si>
  <si>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</si>
  <si>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</si>
  <si>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</si>
  <si>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</si>
  <si>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</si>
  <si>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S39</t>
  </si>
  <si>
    <t>S40</t>
  </si>
  <si>
    <t>S41</t>
  </si>
  <si>
    <t>S43</t>
  </si>
  <si>
    <t>S44</t>
  </si>
  <si>
    <t>S45</t>
  </si>
  <si>
    <t>S46</t>
  </si>
  <si>
    <t>S47</t>
  </si>
  <si>
    <t>S48</t>
  </si>
  <si>
    <t>S49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</si>
  <si>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</si>
  <si>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</si>
  <si>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</si>
  <si>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</si>
  <si>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</si>
  <si>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</si>
  <si>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</si>
  <si>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</si>
  <si>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</si>
  <si>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</si>
  <si>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</si>
  <si>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</si>
  <si>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</si>
  <si>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</si>
  <si>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</si>
  <si>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</si>
  <si>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</si>
  <si>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</si>
  <si>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</si>
  <si>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</si>
  <si>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M38</t>
  </si>
  <si>
    <t>M81</t>
  </si>
  <si>
    <t>M82</t>
  </si>
  <si>
    <t>M83</t>
  </si>
  <si>
    <t>M84</t>
  </si>
  <si>
    <t>Date</t>
  </si>
  <si>
    <t>Type</t>
  </si>
  <si>
    <t>Move to status 2</t>
  </si>
  <si>
    <t>Move to Status 1</t>
  </si>
  <si>
    <t>PTC</t>
  </si>
  <si>
    <t>Part A: General concepts and definition of the coordinate system</t>
  </si>
  <si>
    <t>Part B: Areas used by postal handling organisations for the encoding of information</t>
  </si>
  <si>
    <t>Part C: Areas used for postmarks,indicia and service endorsements</t>
  </si>
  <si>
    <t xml:space="preserve">Complete reference model and close work item </t>
  </si>
  <si>
    <t>Complete work item (dependant on S32 and S10 re assignment authority)</t>
  </si>
  <si>
    <t>S50</t>
  </si>
  <si>
    <t>S51</t>
  </si>
  <si>
    <t>Moved to S50</t>
  </si>
  <si>
    <t>Moved to S51</t>
  </si>
  <si>
    <t>M39</t>
  </si>
  <si>
    <t>P28</t>
  </si>
  <si>
    <t>Extensible XML-based Postal Product Description Model and Language</t>
  </si>
  <si>
    <t>Interface between machine control and bar code printers</t>
  </si>
  <si>
    <t>Interface between image controller and enrichment devices (OCRs, video coding systems, voting systems)</t>
  </si>
  <si>
    <t>Secure electronic postal services (SEPS) interface specification</t>
  </si>
  <si>
    <t>Withdrawn by SB 2007.3 10 July 2007</t>
  </si>
  <si>
    <t>Closed</t>
  </si>
  <si>
    <t>P29</t>
  </si>
  <si>
    <t>Tracking Messages: Item tracking event</t>
  </si>
  <si>
    <t>M85</t>
  </si>
  <si>
    <t xml:space="preserve">Electronic communication of mail aggregate information </t>
  </si>
  <si>
    <t>Despatch attributes and the communication of despatch information – PREDES V3.1</t>
  </si>
  <si>
    <t>P30</t>
  </si>
  <si>
    <t>Encoding of CN22 and CN23 data on forms and on portable storage devices</t>
  </si>
  <si>
    <t>P31</t>
  </si>
  <si>
    <t>EMAI universal identifier for postal items</t>
  </si>
  <si>
    <t>CARDIT V1.2 – Dataflow Version V2</t>
  </si>
  <si>
    <t>CARDIT V2.1 – Dataflow Version V2</t>
  </si>
  <si>
    <t>RESDIT V1.1 – Dataflow Version V2</t>
  </si>
  <si>
    <t>CARDIT/RESDIT – Dataflow Version V2 EDIFACT Examples</t>
  </si>
  <si>
    <t>P32</t>
  </si>
  <si>
    <t>RFID Information services data model</t>
  </si>
  <si>
    <t>Identification of letter mail items subject to customs control</t>
  </si>
  <si>
    <t>P33</t>
  </si>
  <si>
    <t>Scanner and bar code decoder requirements for optimum readability of customer applied bar codes</t>
  </si>
  <si>
    <t>P34</t>
  </si>
  <si>
    <t>S23e–1</t>
  </si>
  <si>
    <t>Part E: Parameter Values for UHF (860-960 MHz) RFID Systems</t>
  </si>
  <si>
    <t xml:space="preserve">PEG 2008.3 agreed this to be on-hold and noted the existance of the CEN standard.  </t>
  </si>
  <si>
    <t xml:space="preserve">PEG 2008.3 agreed this to be on-hold and noted the existance of the CEN standard. </t>
  </si>
  <si>
    <t>M40</t>
  </si>
  <si>
    <t>M41</t>
  </si>
  <si>
    <t>Moved to M39</t>
  </si>
  <si>
    <t>P35</t>
  </si>
  <si>
    <t>Postal item identifiers</t>
  </si>
  <si>
    <t>P36</t>
  </si>
  <si>
    <t xml:space="preserve">P36 </t>
  </si>
  <si>
    <t>Postal Registered e-mail (PReM)</t>
  </si>
  <si>
    <t>Part F: Parameter Values for 433 MHz/125 Khz RFID Systems</t>
  </si>
  <si>
    <t>Part A: Concepts, schemas and operations</t>
  </si>
  <si>
    <t>Part B: EPCM Service</t>
  </si>
  <si>
    <t>RESORD Message specification, Version 1.1</t>
  </si>
  <si>
    <t>high</t>
  </si>
  <si>
    <t>P37</t>
  </si>
  <si>
    <t xml:space="preserve">P37 </t>
  </si>
  <si>
    <t xml:space="preserve">Geocodes in postal applications </t>
  </si>
  <si>
    <t>P38</t>
  </si>
  <si>
    <t xml:space="preserve">P38 </t>
  </si>
  <si>
    <t>P39</t>
  </si>
  <si>
    <t xml:space="preserve">P39 </t>
  </si>
  <si>
    <t xml:space="preserve">EDI message between posts and customs </t>
  </si>
  <si>
    <t xml:space="preserve">Invoice and claims message for airlines  </t>
  </si>
  <si>
    <t>Moved to S52</t>
  </si>
  <si>
    <t>Moved to M40</t>
  </si>
  <si>
    <t>S52</t>
  </si>
  <si>
    <t>S53</t>
  </si>
  <si>
    <t xml:space="preserve">Exchange of name and address data </t>
  </si>
  <si>
    <t>Moved to S53</t>
  </si>
  <si>
    <t>P40</t>
  </si>
  <si>
    <t>Enhance PRECON/RESCON</t>
  </si>
  <si>
    <t>Moved to M41 and P40</t>
  </si>
  <si>
    <t>M42</t>
  </si>
  <si>
    <t xml:space="preserve">Open Standard Interface – Address Data File Format for OCR/VCS Dictionary Generation </t>
  </si>
  <si>
    <t>P41</t>
  </si>
  <si>
    <t>Moved to M42</t>
  </si>
  <si>
    <t>POC 2009</t>
  </si>
  <si>
    <t>S54</t>
  </si>
  <si>
    <t>Identification of postal items - 13 character ID</t>
  </si>
  <si>
    <t>S55</t>
  </si>
  <si>
    <t>S56</t>
  </si>
  <si>
    <t>Air interface parameter values for 433 MHz / 125 KHz RFID Systems</t>
  </si>
  <si>
    <t>Moved to S56</t>
  </si>
  <si>
    <t>Moved to S10 and S55</t>
  </si>
  <si>
    <t xml:space="preserve">Moved to S10 </t>
  </si>
  <si>
    <t>S18c–6</t>
  </si>
  <si>
    <t>P42</t>
  </si>
  <si>
    <t>P43</t>
  </si>
  <si>
    <t>RFID for tracking of aggregates and receptacle assets</t>
  </si>
  <si>
    <t>Determine dimensional standards for letter-format and flat-format letter post items</t>
  </si>
  <si>
    <t>M43</t>
  </si>
  <si>
    <t>S57</t>
  </si>
  <si>
    <t>Statement of mailing submission</t>
  </si>
  <si>
    <t>Moved to S57</t>
  </si>
  <si>
    <t>Moved to M43</t>
  </si>
  <si>
    <t>POC 2010</t>
  </si>
  <si>
    <t>POC 2010 Committte 4 approved withdrawl on 2010-04-26</t>
  </si>
  <si>
    <t xml:space="preserve">Years at status </t>
  </si>
  <si>
    <t>Years at version</t>
  </si>
  <si>
    <t>Data dictionary for messages based on UPU standard M30</t>
  </si>
  <si>
    <t>status 1</t>
  </si>
  <si>
    <t>status 2</t>
  </si>
  <si>
    <t>status S</t>
  </si>
  <si>
    <t>status W</t>
  </si>
  <si>
    <t>active P work items</t>
  </si>
  <si>
    <t>POC 2011</t>
  </si>
  <si>
    <t>S1–4</t>
  </si>
  <si>
    <t>status 0,1,2,S</t>
  </si>
  <si>
    <t>S42b–7</t>
  </si>
  <si>
    <t>P44</t>
  </si>
  <si>
    <t>Postal Security Standards</t>
  </si>
  <si>
    <t>PSG</t>
  </si>
  <si>
    <t>P45</t>
  </si>
  <si>
    <t>Enhancements to item level messaging for Customs purposes</t>
  </si>
  <si>
    <t>Moved to S58 and S59</t>
  </si>
  <si>
    <t>S58</t>
  </si>
  <si>
    <t>S59</t>
  </si>
  <si>
    <t>P46</t>
  </si>
  <si>
    <t>PostID</t>
  </si>
  <si>
    <t xml:space="preserve">P </t>
  </si>
  <si>
    <t>P47</t>
  </si>
  <si>
    <t>Automatic distribution of UPU code list updates</t>
  </si>
  <si>
    <t>M45</t>
  </si>
  <si>
    <t>M46</t>
  </si>
  <si>
    <t>S60</t>
  </si>
  <si>
    <t>Extensible Postal Rate structure (EPR)</t>
  </si>
  <si>
    <t>Moved to M45 and M46</t>
  </si>
  <si>
    <t>P48</t>
  </si>
  <si>
    <t>Moved to S60</t>
  </si>
  <si>
    <t>closed P work items</t>
  </si>
  <si>
    <t>S41–3</t>
  </si>
  <si>
    <t>M84–2</t>
  </si>
  <si>
    <t>P49</t>
  </si>
  <si>
    <t>Examination of current processes, convention for defining EDI addresses and their uses</t>
  </si>
  <si>
    <t>Withdrawn. Refer to S61</t>
  </si>
  <si>
    <t>Radio Frequency Identification (RFID) and Radio Data Capture (RDC) standards - RFID Reference architecture and air interfaces</t>
  </si>
  <si>
    <t>P50</t>
  </si>
  <si>
    <t>Electronic representation of the CN 53 sampling statement</t>
  </si>
  <si>
    <t>P51</t>
  </si>
  <si>
    <t>Standardisation and harmonisation of terminology for events occurring during the operations and transport phases for international mail</t>
  </si>
  <si>
    <t>POC 2013.2</t>
  </si>
  <si>
    <t>POC 2013.1</t>
  </si>
  <si>
    <t>Barcoded receptacle labels</t>
  </si>
  <si>
    <t>S61</t>
  </si>
  <si>
    <t>S62</t>
  </si>
  <si>
    <t>International mail processing centres: assignment and use of operator codes</t>
  </si>
  <si>
    <t>M50</t>
  </si>
  <si>
    <t>e53 – electronic statement of sampling</t>
  </si>
  <si>
    <t>Moved to M50</t>
  </si>
  <si>
    <t>P52</t>
  </si>
  <si>
    <t>P53</t>
  </si>
  <si>
    <t>Open standard interface – Sortplan</t>
  </si>
  <si>
    <t>M47</t>
  </si>
  <si>
    <t>M48</t>
  </si>
  <si>
    <t>M49</t>
  </si>
  <si>
    <t>Moved to S63</t>
  </si>
  <si>
    <t>S63</t>
  </si>
  <si>
    <t>Design definition for filling instructions for forms</t>
  </si>
  <si>
    <t>Identification and publication of UPU code lists</t>
  </si>
  <si>
    <t>S42a–7</t>
  </si>
  <si>
    <t>Extensible Postal Product Description Model and Language (EPPML)</t>
  </si>
  <si>
    <t>Identification of postal items - Identifier structures and encoding principles</t>
  </si>
  <si>
    <t>Extensible Common Structure and Representation for Postal Rates (EPR)</t>
  </si>
  <si>
    <t>M5</t>
  </si>
  <si>
    <t>Data flows</t>
  </si>
  <si>
    <t>ITMATT V 1 - Electronic communication of item information</t>
  </si>
  <si>
    <t>CARDIT/RESDIT – Data flow version V2 – Introduction and examples</t>
  </si>
  <si>
    <t xml:space="preserve">eVN - Electronic Verification Notes </t>
  </si>
  <si>
    <t>M46–1</t>
  </si>
  <si>
    <t>CARDIT Message specification V1.2</t>
  </si>
  <si>
    <t>CARDIT Message specification V2.1</t>
  </si>
  <si>
    <t>RESDIT Message specification V1.1</t>
  </si>
  <si>
    <t>UPU Logical Data Model (LDM)</t>
  </si>
  <si>
    <t>S23f–1</t>
  </si>
  <si>
    <t>S43a–4</t>
  </si>
  <si>
    <t>S43b–4</t>
  </si>
  <si>
    <t>S52–2</t>
  </si>
  <si>
    <t>S55–1</t>
  </si>
  <si>
    <t>S61–1</t>
  </si>
  <si>
    <t>M42–3</t>
  </si>
  <si>
    <t>Withdrawn. Refer to S47</t>
  </si>
  <si>
    <t>POC 2014.1</t>
  </si>
  <si>
    <t>S8–6</t>
  </si>
  <si>
    <t>Postal despatch identifier</t>
  </si>
  <si>
    <t>Postal receptacle identifier</t>
  </si>
  <si>
    <t>Design definition for form completion instructions</t>
  </si>
  <si>
    <t>S64</t>
  </si>
  <si>
    <t>S65</t>
  </si>
  <si>
    <t>S64–1</t>
  </si>
  <si>
    <t>Postal identity management: General concepts, definition of related terms and common protocols</t>
  </si>
  <si>
    <t>Open interface - Sortplan</t>
  </si>
  <si>
    <t>Moved to S65</t>
  </si>
  <si>
    <t>Postal security - General security measures</t>
  </si>
  <si>
    <t>Postal security - Office of exchange and international airmail security</t>
  </si>
  <si>
    <t>Moved to S64</t>
  </si>
  <si>
    <t>1 (partially)</t>
  </si>
  <si>
    <t>Moved to S66</t>
  </si>
  <si>
    <t>S66</t>
  </si>
  <si>
    <t>Postal EDI addresses</t>
  </si>
  <si>
    <t>P54</t>
  </si>
  <si>
    <t>P55</t>
  </si>
  <si>
    <t>Reporting of reception of receptacles not pre-advised</t>
  </si>
  <si>
    <t>POC 2014.2</t>
  </si>
  <si>
    <t>S9–9</t>
  </si>
  <si>
    <t>status 0</t>
  </si>
  <si>
    <t>Standardisation and harmonisation of symbology to be used in mail item labels to reflect operational instructions, delivery options, and item features</t>
  </si>
  <si>
    <t>M30–8</t>
  </si>
  <si>
    <t>P56</t>
  </si>
  <si>
    <t>Harmonized item label</t>
  </si>
  <si>
    <t>At this Status since</t>
  </si>
  <si>
    <t>Cited in UPU regs?</t>
  </si>
  <si>
    <t>Yes</t>
  </si>
  <si>
    <t>Testable?</t>
  </si>
  <si>
    <t>No</t>
  </si>
  <si>
    <t xml:space="preserve">high (&gt;100 DOs) </t>
  </si>
  <si>
    <t>Group</t>
  </si>
  <si>
    <t>Usage</t>
  </si>
  <si>
    <t>No. users</t>
  </si>
  <si>
    <t>as of date (YYYYMM)</t>
  </si>
  <si>
    <t>Encoding on envelopes – Placement area definitions</t>
  </si>
  <si>
    <t>Ref</t>
  </si>
  <si>
    <t>Std</t>
  </si>
  <si>
    <t>Last change</t>
  </si>
  <si>
    <t>SB/POC</t>
  </si>
  <si>
    <t>CEN</t>
  </si>
  <si>
    <t>CEN ref</t>
  </si>
  <si>
    <t>Lead</t>
  </si>
  <si>
    <t>TS 15844-1</t>
  </si>
  <si>
    <t>TS 15844-2</t>
  </si>
  <si>
    <t>TS 15844-4</t>
  </si>
  <si>
    <t>TS 15844-3</t>
  </si>
  <si>
    <t>TS 15844-5</t>
  </si>
  <si>
    <t>Part D: Areas used for the printing of addresses and associated customer applied encoding</t>
  </si>
  <si>
    <t>EN 14142-1</t>
  </si>
  <si>
    <t>TS 15121</t>
  </si>
  <si>
    <t>UPU</t>
  </si>
  <si>
    <t>CEN work item</t>
  </si>
  <si>
    <t>abandonned by CEN</t>
  </si>
  <si>
    <t>EN 14615</t>
  </si>
  <si>
    <t>TS 14441</t>
  </si>
  <si>
    <t>TS 14631</t>
  </si>
  <si>
    <t>TS 15873</t>
  </si>
  <si>
    <t>TS 15523</t>
  </si>
  <si>
    <t>TS 15448</t>
  </si>
  <si>
    <t>TS 16316</t>
  </si>
  <si>
    <t>Action planned</t>
  </si>
  <si>
    <t>Description</t>
  </si>
  <si>
    <t>Total</t>
  </si>
  <si>
    <t>Year</t>
  </si>
  <si>
    <t>M10–8</t>
  </si>
  <si>
    <t>POC 2015.1</t>
  </si>
  <si>
    <t>M12–6</t>
  </si>
  <si>
    <t>P57</t>
  </si>
  <si>
    <t>Testable framework for S64</t>
  </si>
  <si>
    <t>Pre-loading response message</t>
  </si>
  <si>
    <t>P58</t>
  </si>
  <si>
    <t>P59</t>
  </si>
  <si>
    <t>P60</t>
  </si>
  <si>
    <t>ITMATT enhancement</t>
  </si>
  <si>
    <t>Electronic representation of the CN 55 statement of mails</t>
  </si>
  <si>
    <t>S25–10</t>
  </si>
  <si>
    <t>S67</t>
  </si>
  <si>
    <t>M41–7</t>
  </si>
  <si>
    <t>Postal item label</t>
  </si>
  <si>
    <t>M51</t>
  </si>
  <si>
    <t>e55 – electronic terminal dues statement</t>
  </si>
  <si>
    <t>Moved to M51</t>
  </si>
  <si>
    <t>S18e–6</t>
  </si>
  <si>
    <t>S36–5</t>
  </si>
  <si>
    <t>S66–2</t>
  </si>
  <si>
    <t>M22–7</t>
  </si>
  <si>
    <t>M43a</t>
  </si>
  <si>
    <t>Part A: CUSITM, CUStoms ITeM</t>
  </si>
  <si>
    <t>M43b</t>
  </si>
  <si>
    <t>Part B: CUSRSP, CUStoms ReSPonse</t>
  </si>
  <si>
    <t>M47–6</t>
  </si>
  <si>
    <t>Dev. Group</t>
  </si>
  <si>
    <t>S31–5</t>
  </si>
  <si>
    <t>POC 2017.1</t>
  </si>
  <si>
    <t>S35–5</t>
  </si>
  <si>
    <t>M43–3</t>
  </si>
  <si>
    <t>Any change to CUSITM requires WCO agreement</t>
  </si>
  <si>
    <t>M44</t>
  </si>
  <si>
    <t>M44–3</t>
  </si>
  <si>
    <t>Any change to CUSRSP requires WCO agreement</t>
  </si>
  <si>
    <t>M52</t>
  </si>
  <si>
    <t>Moved to M52</t>
  </si>
  <si>
    <t>P61</t>
  </si>
  <si>
    <t>P62</t>
  </si>
  <si>
    <t>Postal container journey identifier construct</t>
  </si>
  <si>
    <t>Postal container journey label</t>
  </si>
  <si>
    <t>POC Committee 4 approved Status W on 2009-03-27</t>
  </si>
  <si>
    <t>Move to Status 2</t>
  </si>
  <si>
    <t>4               (AU, CA, CH, FI)</t>
  </si>
  <si>
    <t>S51–3</t>
  </si>
  <si>
    <t>S53–2</t>
  </si>
  <si>
    <t>S68</t>
  </si>
  <si>
    <t>Postal identity management trust framework</t>
  </si>
  <si>
    <t>S63–2</t>
  </si>
  <si>
    <t>S68–1</t>
  </si>
  <si>
    <t>Moved to S68</t>
  </si>
  <si>
    <t>POC 2017.2</t>
  </si>
  <si>
    <t>M50–3</t>
  </si>
  <si>
    <t>M39–7</t>
  </si>
  <si>
    <t>M49–6</t>
  </si>
  <si>
    <t>S46–5</t>
  </si>
  <si>
    <t>S19a–11</t>
  </si>
  <si>
    <t>S19b–11</t>
  </si>
  <si>
    <t>S19c–10</t>
  </si>
  <si>
    <t>Belongs with S39 and S43(EPM)  – Refer to the DPG for comments</t>
  </si>
  <si>
    <t>P63</t>
  </si>
  <si>
    <t>Examination of PREDES to report dispatch content changes</t>
  </si>
  <si>
    <t>S10–12</t>
  </si>
  <si>
    <t>0–F</t>
  </si>
  <si>
    <t>M13–5</t>
  </si>
  <si>
    <t>S65–2</t>
  </si>
  <si>
    <t>S67–2</t>
  </si>
  <si>
    <t>Merged with P58</t>
  </si>
  <si>
    <t>S19d–4</t>
  </si>
  <si>
    <t>International postal address components and template language</t>
  </si>
  <si>
    <t>ISO 19160–4</t>
  </si>
  <si>
    <t>S56–2</t>
  </si>
  <si>
    <t>POC 2018.1</t>
  </si>
  <si>
    <t>S69</t>
  </si>
  <si>
    <t>Postal Services – Open Standard Interface – Address Data File Format for OCR/VCS Dictionary Generation</t>
  </si>
  <si>
    <t>Information contained in Annex B to S67</t>
  </si>
  <si>
    <t>Moved to S69</t>
  </si>
  <si>
    <t>M14–9</t>
  </si>
  <si>
    <t>M17–7</t>
  </si>
  <si>
    <t>Superseded by M41</t>
  </si>
  <si>
    <t>Superseded by M40</t>
  </si>
  <si>
    <t>P64</t>
  </si>
  <si>
    <t>P65</t>
  </si>
  <si>
    <t>P66</t>
  </si>
  <si>
    <t>POC 2018.2</t>
  </si>
  <si>
    <t>Label standardization</t>
  </si>
  <si>
    <t>Examination of the limitations of the S10 item identifier and consideration of possibilities to overcome these limitations</t>
  </si>
  <si>
    <t>Examination of the possibility to set up and maintain an official code list of designated operators</t>
  </si>
  <si>
    <t>TS 16735</t>
  </si>
  <si>
    <t>TS 17073</t>
  </si>
  <si>
    <t>M37–8</t>
  </si>
  <si>
    <t>M39b</t>
  </si>
  <si>
    <t>M39c</t>
  </si>
  <si>
    <t>M39d</t>
  </si>
  <si>
    <t>M39e</t>
  </si>
  <si>
    <t>P67</t>
  </si>
  <si>
    <t>POC 2019.1</t>
  </si>
  <si>
    <t>Encoding of S9 and S10 identifiers on passive RFID tags</t>
  </si>
  <si>
    <t>Framework standards</t>
  </si>
  <si>
    <t>Total active standards (status 0,1,2,S,0–F)</t>
  </si>
  <si>
    <t>Moved to S70</t>
  </si>
  <si>
    <t>S70</t>
  </si>
  <si>
    <t>S70–1</t>
  </si>
  <si>
    <t>Assignment and use of designated operator codes</t>
  </si>
  <si>
    <t>S62–2</t>
  </si>
  <si>
    <t>M53</t>
  </si>
  <si>
    <t>M54</t>
  </si>
  <si>
    <t>P68</t>
  </si>
  <si>
    <t>POC 2020.1</t>
  </si>
  <si>
    <t>P69</t>
  </si>
  <si>
    <t>Letter post dispatches – review of mail subclass codes for small packets (including related EDI and forms)</t>
  </si>
  <si>
    <t>Postal item labels – size and information options</t>
  </si>
  <si>
    <t>Changed to framework standard SB 2020.1</t>
  </si>
  <si>
    <t>REFRSP Message specification V1</t>
  </si>
  <si>
    <t>EMSEVT Message specification V3.0</t>
  </si>
  <si>
    <t>PREDES Message specification V2.1</t>
  </si>
  <si>
    <t>REFDIS Message specification V1</t>
  </si>
  <si>
    <t>ITMREF Message specification V1</t>
  </si>
  <si>
    <t>ITMATT Message specification V2.0</t>
  </si>
  <si>
    <t>REFACK Message specification V1</t>
  </si>
  <si>
    <t>CUSRSP Message specification V1</t>
  </si>
  <si>
    <t>CUSITM Message specification V1</t>
  </si>
  <si>
    <t>M85–7</t>
  </si>
  <si>
    <t>Moved to (M53 and M54) 2018.2 merged with P45 (M53)</t>
  </si>
  <si>
    <t>M5–7</t>
  </si>
  <si>
    <t>POC 2020.2</t>
  </si>
  <si>
    <t>M33–13</t>
  </si>
  <si>
    <t>S18a–9</t>
  </si>
  <si>
    <t>S18b–8</t>
  </si>
  <si>
    <t>S18d–11</t>
  </si>
  <si>
    <t>S19–13</t>
  </si>
  <si>
    <t>S34–12</t>
  </si>
  <si>
    <t>S58–4</t>
  </si>
  <si>
    <t>S59–4</t>
  </si>
  <si>
    <t>S60–3</t>
  </si>
  <si>
    <t>M38–7</t>
  </si>
  <si>
    <t>POC 2021.1</t>
  </si>
  <si>
    <t>P70</t>
  </si>
  <si>
    <t>Inbound operational and customs processes: visibility of receptacles and measurement concerns</t>
  </si>
  <si>
    <t>P71</t>
  </si>
  <si>
    <t>Examination of EMSEVT events and evolving business requirements</t>
  </si>
  <si>
    <t>S27–3</t>
  </si>
  <si>
    <t>S48–3</t>
  </si>
  <si>
    <t>S26–8</t>
  </si>
  <si>
    <t>Unique identification of postal items</t>
  </si>
  <si>
    <t>M54–3</t>
  </si>
  <si>
    <t>M56</t>
  </si>
  <si>
    <t>M55</t>
  </si>
  <si>
    <t>CUSITM Message specification V2</t>
  </si>
  <si>
    <t>CUSRSP Message specification V2</t>
  </si>
  <si>
    <t>P72</t>
  </si>
  <si>
    <t>POC 2021.2</t>
  </si>
  <si>
    <t>Examination of the postal consignment identifier</t>
  </si>
  <si>
    <t>M40–8</t>
  </si>
  <si>
    <t>M48–7</t>
  </si>
  <si>
    <t>M55–1</t>
  </si>
  <si>
    <t>M56–1</t>
  </si>
  <si>
    <t>S37–5</t>
  </si>
  <si>
    <t xml:space="preserve">Move to Status </t>
  </si>
  <si>
    <t xml:space="preserve">Move to Status 2 </t>
  </si>
  <si>
    <r>
      <t>Move to Status 2</t>
    </r>
    <r>
      <rPr>
        <strike/>
        <sz val="10"/>
        <rFont val="Arial"/>
        <family val="2"/>
      </rPr>
      <t xml:space="preserve"> </t>
    </r>
  </si>
  <si>
    <t>S42–9</t>
  </si>
  <si>
    <t>Item ID included in S26</t>
  </si>
  <si>
    <t>S45–5</t>
  </si>
  <si>
    <t>POC 2023.1</t>
  </si>
  <si>
    <t>S47–5</t>
  </si>
  <si>
    <t>S49–4</t>
  </si>
  <si>
    <t>S28–5</t>
  </si>
  <si>
    <t>S57–2</t>
  </si>
  <si>
    <t>S69–2</t>
  </si>
  <si>
    <t>M53–4</t>
  </si>
  <si>
    <t>CEN 15873</t>
  </si>
  <si>
    <t>Standards Status from SB 2023.3    effective:</t>
  </si>
  <si>
    <t>M51–3</t>
  </si>
  <si>
    <t>POC 2023.3</t>
  </si>
  <si>
    <t>M52–3</t>
  </si>
  <si>
    <t>Developments overtaken by other initiatives such as P67</t>
  </si>
  <si>
    <t>Addressed by S67 and P69</t>
  </si>
  <si>
    <t>Functional specification for postal registered electronic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</si>
</sst>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50"/>
      <name val="Arial"/>
      <family val="2"/>
    </font>
    <font>
      <strike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164" fontId="0" fillId="0" borderId="0" xfId="0" applyNumberFormat="1" applyFill="1" applyAlignment="1">
      <alignment horizontal="left" vertical="top"/>
    </xf>
    <xf numFmtId="0" fontId="0" fillId="0" borderId="0" xfId="0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164" fontId="6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14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3" fillId="0" borderId="0" xfId="0" applyFont="1" applyFill="1" applyAlignment="1" applyProtection="1">
      <alignment horizontal="left" vertical="top" wrapText="1"/>
      <protection locked="0"/>
    </xf>
    <xf numFmtId="164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10" fillId="0" borderId="6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2" fillId="2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 vertical="top"/>
    </xf>
    <xf numFmtId="165" fontId="15" fillId="0" borderId="0" xfId="0" applyNumberFormat="1" applyFont="1" applyAlignment="1">
      <alignment horizontal="center" vertical="top"/>
    </xf>
    <xf numFmtId="0" fontId="15" fillId="0" borderId="0" xfId="0" applyFont="1"/>
    <xf numFmtId="165" fontId="16" fillId="2" borderId="2" xfId="0" applyNumberFormat="1" applyFont="1" applyFill="1" applyBorder="1" applyAlignment="1">
      <alignment horizontal="center" vertical="top"/>
    </xf>
    <xf numFmtId="0" fontId="16" fillId="2" borderId="2" xfId="0" applyFont="1" applyFill="1" applyBorder="1"/>
    <xf numFmtId="165" fontId="17" fillId="2" borderId="2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/>
    </xf>
    <xf numFmtId="165" fontId="18" fillId="0" borderId="0" xfId="0" applyNumberFormat="1" applyFont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/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165" fontId="18" fillId="3" borderId="0" xfId="0" applyNumberFormat="1" applyFont="1" applyFill="1" applyAlignment="1">
      <alignment horizontal="center" vertical="top"/>
    </xf>
    <xf numFmtId="0" fontId="3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center" vertical="top" wrapText="1"/>
    </xf>
    <xf numFmtId="164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top" wrapText="1"/>
    </xf>
    <xf numFmtId="165" fontId="18" fillId="4" borderId="0" xfId="0" applyNumberFormat="1" applyFont="1" applyFill="1" applyAlignment="1">
      <alignment horizontal="center" vertical="top"/>
    </xf>
    <xf numFmtId="0" fontId="3" fillId="4" borderId="0" xfId="0" applyFont="1" applyFill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/>
    </xf>
    <xf numFmtId="0" fontId="18" fillId="4" borderId="0" xfId="0" applyFont="1" applyFill="1" applyAlignment="1">
      <alignment horizontal="center" vertical="top"/>
    </xf>
    <xf numFmtId="0" fontId="0" fillId="5" borderId="0" xfId="0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center" vertical="top"/>
    </xf>
    <xf numFmtId="164" fontId="3" fillId="5" borderId="0" xfId="0" applyNumberFormat="1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top" wrapText="1"/>
    </xf>
    <xf numFmtId="165" fontId="18" fillId="5" borderId="0" xfId="0" applyNumberFormat="1" applyFont="1" applyFill="1" applyAlignment="1">
      <alignment horizontal="center" vertical="top"/>
    </xf>
    <xf numFmtId="0" fontId="18" fillId="5" borderId="0" xfId="0" applyFont="1" applyFill="1" applyAlignment="1">
      <alignment horizontal="center" vertical="top"/>
    </xf>
    <xf numFmtId="0" fontId="3" fillId="0" borderId="0" xfId="0" applyFont="1"/>
    <xf numFmtId="0" fontId="2" fillId="3" borderId="0" xfId="0" applyFont="1" applyFill="1" applyAlignment="1">
      <alignment horizontal="center" vertical="top" wrapText="1"/>
    </xf>
    <xf numFmtId="164" fontId="3" fillId="3" borderId="0" xfId="0" applyNumberFormat="1" applyFont="1" applyFill="1" applyAlignment="1">
      <alignment horizontal="left" vertical="top" wrapText="1"/>
    </xf>
    <xf numFmtId="0" fontId="3" fillId="0" borderId="0" xfId="0" applyFont="1" applyFill="1"/>
    <xf numFmtId="0" fontId="2" fillId="0" borderId="0" xfId="0" applyFont="1" applyFill="1" applyAlignment="1">
      <alignment vertical="top"/>
    </xf>
    <xf numFmtId="14" fontId="0" fillId="0" borderId="0" xfId="0" applyNumberFormat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7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center" vertical="top" wrapText="1"/>
    </xf>
    <xf numFmtId="14" fontId="3" fillId="7" borderId="0" xfId="0" applyNumberFormat="1" applyFont="1" applyFill="1" applyAlignment="1">
      <alignment horizontal="left" vertical="top" wrapText="1"/>
    </xf>
    <xf numFmtId="0" fontId="3" fillId="7" borderId="0" xfId="0" applyFont="1" applyFill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165" fontId="18" fillId="7" borderId="0" xfId="0" applyNumberFormat="1" applyFont="1" applyFill="1" applyAlignment="1">
      <alignment horizontal="center" vertical="top"/>
    </xf>
    <xf numFmtId="0" fontId="3" fillId="8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center" vertical="top" wrapText="1"/>
    </xf>
    <xf numFmtId="164" fontId="3" fillId="8" borderId="0" xfId="0" applyNumberFormat="1" applyFont="1" applyFill="1" applyAlignment="1">
      <alignment horizontal="left" vertical="top" wrapText="1"/>
    </xf>
    <xf numFmtId="0" fontId="3" fillId="8" borderId="0" xfId="0" applyFont="1" applyFill="1" applyAlignment="1">
      <alignment horizontal="center" vertical="top" wrapText="1"/>
    </xf>
    <xf numFmtId="0" fontId="3" fillId="8" borderId="0" xfId="0" applyFont="1" applyFill="1" applyAlignment="1">
      <alignment vertical="top" wrapText="1"/>
    </xf>
    <xf numFmtId="0" fontId="3" fillId="8" borderId="0" xfId="0" applyFont="1" applyFill="1" applyBorder="1" applyAlignment="1">
      <alignment vertical="top" wrapText="1"/>
    </xf>
    <xf numFmtId="0" fontId="3" fillId="8" borderId="0" xfId="0" applyFont="1" applyFill="1" applyBorder="1" applyAlignment="1">
      <alignment horizontal="center" vertical="top" wrapText="1"/>
    </xf>
    <xf numFmtId="165" fontId="18" fillId="8" borderId="0" xfId="0" applyNumberFormat="1" applyFont="1" applyFill="1" applyAlignment="1">
      <alignment horizontal="center" vertical="top"/>
    </xf>
    <xf numFmtId="0" fontId="3" fillId="9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3" fillId="3" borderId="0" xfId="0" applyFont="1" applyFill="1"/>
    <xf numFmtId="0" fontId="3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" xfId="0" builtinId="0"/>
  </cellStyles>
  <dxfs count="95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14"/>
  <sheetViews>
    <sheetView tabSelected="1" zoomScaleNormal="100" zoomScaleSheetLayoutView="75" workbookViewId="0">
      <pane ySplit="3" topLeftCell="A72" activePane="bottomLeft" state="frozen"/>
      <selection pane="bottomLeft" activeCell="H77" sqref="H77"/>
    </sheetView>
  </sheetViews>
  <sheetFormatPr defaultColWidth="9.140625" defaultRowHeight="12.75" x14ac:dyDescent="0.2"/>
  <cols>
    <col min="1" max="1" width="5.85546875" style="17" customWidth="1"/>
    <col min="2" max="2" width="6.28515625" style="35" bestFit="1" customWidth="1"/>
    <col min="3" max="3" width="10.5703125" style="19" customWidth="1"/>
    <col min="4" max="4" width="7.28515625" style="33" customWidth="1"/>
    <col min="5" max="5" width="11.85546875" style="17" customWidth="1"/>
    <col min="6" max="6" width="12" style="17" customWidth="1"/>
    <col min="7" max="7" width="11.7109375" style="17" customWidth="1"/>
    <col min="8" max="8" width="54.28515625" style="34" customWidth="1"/>
    <col min="9" max="9" width="10.140625" style="9" customWidth="1"/>
    <col min="10" max="10" width="12.140625" style="12" customWidth="1"/>
    <col min="11" max="11" width="8.7109375" style="12" customWidth="1"/>
    <col min="12" max="12" width="9.7109375" style="3" customWidth="1"/>
    <col min="13" max="13" width="6.7109375" style="117" customWidth="1"/>
    <col min="14" max="14" width="8.42578125" style="67" customWidth="1"/>
    <col min="15" max="15" width="12" style="3" customWidth="1"/>
    <col min="16" max="16" width="5.7109375" style="3" customWidth="1"/>
    <col min="17" max="17" width="31.28515625" customWidth="1"/>
    <col min="18" max="18" width="6.85546875" style="67" customWidth="1"/>
    <col min="19" max="19" width="12.85546875" style="96" customWidth="1"/>
    <col min="20" max="20" width="13.140625" style="98" bestFit="1" customWidth="1"/>
  </cols>
  <sheetData>
    <row r="1" spans="1:20" s="2" customFormat="1" ht="16.5" thickBot="1" x14ac:dyDescent="0.3">
      <c r="A1" s="18" t="s">
        <v>647</v>
      </c>
      <c r="B1" s="78"/>
      <c r="C1" s="18"/>
      <c r="D1" s="33"/>
      <c r="E1" s="19"/>
      <c r="F1" s="18"/>
      <c r="G1" s="18"/>
      <c r="H1" s="16">
        <v>45174</v>
      </c>
      <c r="I1" s="10"/>
      <c r="J1" s="13"/>
      <c r="K1" s="13"/>
      <c r="L1" s="33"/>
      <c r="M1" s="116"/>
      <c r="N1" s="36"/>
      <c r="O1" s="33"/>
      <c r="P1" s="33"/>
      <c r="R1" s="36"/>
      <c r="S1" s="90"/>
      <c r="T1" s="91"/>
    </row>
    <row r="2" spans="1:20" s="44" customFormat="1" ht="15" x14ac:dyDescent="0.25">
      <c r="A2" s="40"/>
      <c r="B2" s="79"/>
      <c r="C2" s="40"/>
      <c r="D2" s="42"/>
      <c r="E2" s="177" t="s">
        <v>447</v>
      </c>
      <c r="F2" s="177"/>
      <c r="G2" s="40"/>
      <c r="H2" s="41"/>
      <c r="I2" s="176" t="s">
        <v>441</v>
      </c>
      <c r="J2" s="176"/>
      <c r="K2" s="43"/>
      <c r="L2" s="42"/>
      <c r="M2" s="42"/>
      <c r="N2" s="178" t="s">
        <v>449</v>
      </c>
      <c r="O2" s="179"/>
      <c r="P2" s="180"/>
      <c r="Q2" s="178" t="s">
        <v>470</v>
      </c>
      <c r="R2" s="180"/>
      <c r="S2" s="92"/>
      <c r="T2" s="93"/>
    </row>
    <row r="3" spans="1:20" s="2" customFormat="1" ht="38.25" x14ac:dyDescent="0.2">
      <c r="A3" s="37" t="s">
        <v>222</v>
      </c>
      <c r="B3" s="37" t="s">
        <v>446</v>
      </c>
      <c r="C3" s="37" t="s">
        <v>445</v>
      </c>
      <c r="D3" s="38" t="s">
        <v>74</v>
      </c>
      <c r="E3" s="37" t="s">
        <v>448</v>
      </c>
      <c r="F3" s="37" t="s">
        <v>221</v>
      </c>
      <c r="G3" s="37" t="s">
        <v>434</v>
      </c>
      <c r="H3" s="37" t="s">
        <v>73</v>
      </c>
      <c r="I3" s="38" t="s">
        <v>442</v>
      </c>
      <c r="J3" s="38" t="s">
        <v>443</v>
      </c>
      <c r="K3" s="38" t="s">
        <v>435</v>
      </c>
      <c r="L3" s="38" t="s">
        <v>437</v>
      </c>
      <c r="M3" s="39" t="s">
        <v>501</v>
      </c>
      <c r="N3" s="38" t="s">
        <v>461</v>
      </c>
      <c r="O3" s="38" t="s">
        <v>450</v>
      </c>
      <c r="P3" s="38" t="s">
        <v>451</v>
      </c>
      <c r="Q3" s="39" t="s">
        <v>471</v>
      </c>
      <c r="R3" s="38" t="s">
        <v>473</v>
      </c>
      <c r="S3" s="94" t="s">
        <v>322</v>
      </c>
      <c r="T3" s="94" t="s">
        <v>323</v>
      </c>
    </row>
    <row r="4" spans="1:20" s="6" customFormat="1" x14ac:dyDescent="0.2">
      <c r="A4" s="24" t="s">
        <v>3</v>
      </c>
      <c r="B4" s="24" t="s">
        <v>158</v>
      </c>
      <c r="C4" s="81" t="s">
        <v>331</v>
      </c>
      <c r="D4" s="87" t="s">
        <v>12</v>
      </c>
      <c r="E4" s="24" t="s">
        <v>330</v>
      </c>
      <c r="F4" s="25">
        <v>40673</v>
      </c>
      <c r="G4" s="25">
        <v>40667</v>
      </c>
      <c r="H4" s="24" t="s">
        <v>0</v>
      </c>
      <c r="I4" s="11"/>
      <c r="J4" s="11"/>
      <c r="K4" s="11"/>
      <c r="L4" s="11"/>
      <c r="M4" s="5"/>
      <c r="N4" s="64"/>
      <c r="O4" s="11"/>
      <c r="P4" s="11"/>
      <c r="Q4" s="5"/>
      <c r="R4" s="64">
        <v>2008</v>
      </c>
      <c r="S4" s="95" t="str">
        <f t="shared" ref="S4:S35" si="0">IF(OR(D4="W",D4="N/A",D4="Closed",ISBLANK(D4)),"",ROUND(($H$1-G4)/365,1))</f>
        <v/>
      </c>
      <c r="T4" s="95" t="str">
        <f t="shared" ref="T4:T35" si="1">IF(OR(D4="W",D4="N/A",D4="Closed",ISBLANK(D4)),"",ROUND(($H$1-F4)/365,1))</f>
        <v/>
      </c>
    </row>
    <row r="5" spans="1:20" s="6" customFormat="1" x14ac:dyDescent="0.2">
      <c r="A5" s="24" t="s">
        <v>3</v>
      </c>
      <c r="B5" s="24" t="s">
        <v>159</v>
      </c>
      <c r="C5" s="81" t="s">
        <v>1</v>
      </c>
      <c r="D5" s="87" t="s">
        <v>12</v>
      </c>
      <c r="E5" s="24" t="s">
        <v>366</v>
      </c>
      <c r="F5" s="25">
        <v>41383</v>
      </c>
      <c r="G5" s="25">
        <v>41383</v>
      </c>
      <c r="H5" s="24" t="s">
        <v>2</v>
      </c>
      <c r="I5" s="11"/>
      <c r="J5" s="11"/>
      <c r="K5" s="11"/>
      <c r="L5" s="11"/>
      <c r="M5" s="7"/>
      <c r="N5" s="11"/>
      <c r="O5" s="11"/>
      <c r="P5" s="11"/>
      <c r="Q5" s="5"/>
      <c r="R5" s="11">
        <v>2008</v>
      </c>
      <c r="S5" s="95" t="str">
        <f t="shared" si="0"/>
        <v/>
      </c>
      <c r="T5" s="95" t="str">
        <f t="shared" si="1"/>
        <v/>
      </c>
    </row>
    <row r="6" spans="1:20" s="6" customFormat="1" x14ac:dyDescent="0.2">
      <c r="A6" s="24" t="s">
        <v>3</v>
      </c>
      <c r="B6" s="24" t="s">
        <v>160</v>
      </c>
      <c r="C6" s="81" t="s">
        <v>4</v>
      </c>
      <c r="D6" s="87" t="s">
        <v>12</v>
      </c>
      <c r="E6" s="24" t="s">
        <v>365</v>
      </c>
      <c r="F6" s="25">
        <v>41578</v>
      </c>
      <c r="G6" s="25">
        <v>41578</v>
      </c>
      <c r="H6" s="24" t="s">
        <v>5</v>
      </c>
      <c r="I6" s="11"/>
      <c r="J6" s="11"/>
      <c r="K6" s="11"/>
      <c r="L6" s="11"/>
      <c r="M6" s="7"/>
      <c r="N6" s="11"/>
      <c r="O6" s="11"/>
      <c r="P6" s="11"/>
      <c r="Q6" s="5"/>
      <c r="R6" s="64"/>
      <c r="S6" s="95" t="str">
        <f t="shared" si="0"/>
        <v/>
      </c>
      <c r="T6" s="95" t="str">
        <f t="shared" si="1"/>
        <v/>
      </c>
    </row>
    <row r="7" spans="1:20" s="6" customFormat="1" x14ac:dyDescent="0.2">
      <c r="A7" s="24" t="s">
        <v>3</v>
      </c>
      <c r="B7" s="24" t="s">
        <v>161</v>
      </c>
      <c r="C7" s="81" t="s">
        <v>6</v>
      </c>
      <c r="D7" s="87" t="s">
        <v>12</v>
      </c>
      <c r="E7" s="24" t="s">
        <v>365</v>
      </c>
      <c r="F7" s="25">
        <v>41578</v>
      </c>
      <c r="G7" s="25">
        <v>41578</v>
      </c>
      <c r="H7" s="24" t="s">
        <v>7</v>
      </c>
      <c r="I7" s="11"/>
      <c r="J7" s="11"/>
      <c r="K7" s="11"/>
      <c r="L7" s="11"/>
      <c r="M7" s="7"/>
      <c r="N7" s="11"/>
      <c r="O7" s="11"/>
      <c r="P7" s="11"/>
      <c r="Q7" s="5"/>
      <c r="R7" s="64"/>
      <c r="S7" s="95" t="str">
        <f t="shared" si="0"/>
        <v/>
      </c>
      <c r="T7" s="95" t="str">
        <f t="shared" si="1"/>
        <v/>
      </c>
    </row>
    <row r="8" spans="1:20" s="6" customFormat="1" x14ac:dyDescent="0.2">
      <c r="A8" s="24" t="s">
        <v>3</v>
      </c>
      <c r="B8" s="24" t="s">
        <v>162</v>
      </c>
      <c r="C8" s="81" t="s">
        <v>8</v>
      </c>
      <c r="D8" s="87" t="s">
        <v>12</v>
      </c>
      <c r="E8" s="24" t="s">
        <v>365</v>
      </c>
      <c r="F8" s="25">
        <v>41578</v>
      </c>
      <c r="G8" s="25">
        <v>41578</v>
      </c>
      <c r="H8" s="24" t="s">
        <v>9</v>
      </c>
      <c r="I8" s="11"/>
      <c r="J8" s="11"/>
      <c r="K8" s="11"/>
      <c r="L8" s="11"/>
      <c r="M8" s="7"/>
      <c r="N8" s="11"/>
      <c r="O8" s="11"/>
      <c r="P8" s="11"/>
      <c r="Q8" s="5"/>
      <c r="R8" s="64"/>
      <c r="S8" s="95" t="str">
        <f t="shared" si="0"/>
        <v/>
      </c>
      <c r="T8" s="95" t="str">
        <f t="shared" si="1"/>
        <v/>
      </c>
    </row>
    <row r="9" spans="1:20" s="6" customFormat="1" x14ac:dyDescent="0.2">
      <c r="A9" s="24" t="s">
        <v>3</v>
      </c>
      <c r="B9" s="24" t="s">
        <v>10</v>
      </c>
      <c r="C9" s="81" t="s">
        <v>10</v>
      </c>
      <c r="D9" s="87" t="s">
        <v>12</v>
      </c>
      <c r="E9" s="24"/>
      <c r="F9" s="25">
        <v>37564</v>
      </c>
      <c r="G9" s="25">
        <v>37564</v>
      </c>
      <c r="H9" s="24" t="s">
        <v>11</v>
      </c>
      <c r="I9" s="11"/>
      <c r="J9" s="11"/>
      <c r="K9" s="11"/>
      <c r="L9" s="11"/>
      <c r="M9" s="7"/>
      <c r="N9" s="11"/>
      <c r="O9" s="11"/>
      <c r="P9" s="11"/>
      <c r="Q9" s="5"/>
      <c r="R9" s="64"/>
      <c r="S9" s="95" t="str">
        <f t="shared" si="0"/>
        <v/>
      </c>
      <c r="T9" s="95" t="str">
        <f t="shared" si="1"/>
        <v/>
      </c>
    </row>
    <row r="10" spans="1:20" s="6" customFormat="1" x14ac:dyDescent="0.2">
      <c r="A10" s="24" t="s">
        <v>3</v>
      </c>
      <c r="B10" s="24" t="s">
        <v>13</v>
      </c>
      <c r="C10" s="81" t="s">
        <v>13</v>
      </c>
      <c r="D10" s="87" t="s">
        <v>12</v>
      </c>
      <c r="E10" s="24"/>
      <c r="F10" s="25">
        <v>37187</v>
      </c>
      <c r="G10" s="25">
        <v>37187</v>
      </c>
      <c r="H10" s="24" t="s">
        <v>14</v>
      </c>
      <c r="I10" s="11"/>
      <c r="J10" s="11"/>
      <c r="K10" s="11"/>
      <c r="L10" s="11"/>
      <c r="M10" s="7"/>
      <c r="N10" s="11"/>
      <c r="O10" s="11"/>
      <c r="P10" s="11"/>
      <c r="Q10" s="5"/>
      <c r="R10" s="64"/>
      <c r="S10" s="95" t="str">
        <f t="shared" si="0"/>
        <v/>
      </c>
      <c r="T10" s="95" t="str">
        <f t="shared" si="1"/>
        <v/>
      </c>
    </row>
    <row r="11" spans="1:20" s="32" customFormat="1" ht="15.95" customHeight="1" x14ac:dyDescent="0.2">
      <c r="A11" s="28" t="s">
        <v>3</v>
      </c>
      <c r="B11" s="28" t="s">
        <v>163</v>
      </c>
      <c r="C11" s="82" t="s">
        <v>407</v>
      </c>
      <c r="D11" s="14">
        <v>2</v>
      </c>
      <c r="E11" s="28" t="s">
        <v>406</v>
      </c>
      <c r="F11" s="29">
        <v>41736</v>
      </c>
      <c r="G11" s="29">
        <v>35550</v>
      </c>
      <c r="H11" s="28" t="s">
        <v>408</v>
      </c>
      <c r="I11" s="20" t="s">
        <v>439</v>
      </c>
      <c r="J11" s="30"/>
      <c r="K11" s="30"/>
      <c r="L11" s="20"/>
      <c r="M11" s="15"/>
      <c r="N11" s="30"/>
      <c r="O11" s="20"/>
      <c r="P11" s="20"/>
      <c r="Q11" s="31"/>
      <c r="R11" s="68"/>
      <c r="S11" s="96">
        <f t="shared" si="0"/>
        <v>26.4</v>
      </c>
      <c r="T11" s="96">
        <f t="shared" si="1"/>
        <v>9.4</v>
      </c>
    </row>
    <row r="12" spans="1:20" ht="25.5" x14ac:dyDescent="0.2">
      <c r="A12" s="22" t="s">
        <v>3</v>
      </c>
      <c r="B12" s="22" t="s">
        <v>164</v>
      </c>
      <c r="C12" s="21" t="s">
        <v>428</v>
      </c>
      <c r="D12" s="14">
        <v>2</v>
      </c>
      <c r="E12" s="22" t="s">
        <v>427</v>
      </c>
      <c r="F12" s="23">
        <v>41942</v>
      </c>
      <c r="G12" s="23">
        <v>35486</v>
      </c>
      <c r="H12" s="22" t="s">
        <v>409</v>
      </c>
      <c r="I12" s="20" t="s">
        <v>439</v>
      </c>
      <c r="J12" s="20">
        <v>200810</v>
      </c>
      <c r="K12" s="20" t="s">
        <v>436</v>
      </c>
      <c r="L12" s="20"/>
      <c r="M12" s="15"/>
      <c r="N12" s="20"/>
      <c r="O12" s="20"/>
      <c r="P12" s="20"/>
      <c r="Q12" s="4"/>
      <c r="R12" s="69"/>
      <c r="S12" s="96">
        <f t="shared" si="0"/>
        <v>26.5</v>
      </c>
      <c r="T12" s="96">
        <f t="shared" si="1"/>
        <v>8.9</v>
      </c>
    </row>
    <row r="13" spans="1:20" x14ac:dyDescent="0.2">
      <c r="A13" s="22" t="s">
        <v>3</v>
      </c>
      <c r="B13" s="22" t="s">
        <v>136</v>
      </c>
      <c r="C13" s="21" t="s">
        <v>537</v>
      </c>
      <c r="D13" s="14">
        <v>2</v>
      </c>
      <c r="E13" s="22" t="s">
        <v>526</v>
      </c>
      <c r="F13" s="23">
        <v>43025</v>
      </c>
      <c r="G13" s="23">
        <v>40673</v>
      </c>
      <c r="H13" s="22" t="s">
        <v>303</v>
      </c>
      <c r="I13" s="20" t="s">
        <v>278</v>
      </c>
      <c r="J13" s="20">
        <v>200810</v>
      </c>
      <c r="K13" s="20" t="s">
        <v>436</v>
      </c>
      <c r="L13" s="20"/>
      <c r="M13" s="15"/>
      <c r="N13" s="20"/>
      <c r="O13" s="20"/>
      <c r="P13" s="20"/>
      <c r="Q13" s="4"/>
      <c r="R13" s="69">
        <v>2010</v>
      </c>
      <c r="S13" s="96">
        <f t="shared" si="0"/>
        <v>12.3</v>
      </c>
      <c r="T13" s="96">
        <f t="shared" si="1"/>
        <v>5.9</v>
      </c>
    </row>
    <row r="14" spans="1:20" s="6" customFormat="1" x14ac:dyDescent="0.2">
      <c r="A14" s="99" t="s">
        <v>3</v>
      </c>
      <c r="B14" s="155" t="s">
        <v>136</v>
      </c>
      <c r="C14" s="156" t="s">
        <v>15</v>
      </c>
      <c r="D14" s="157"/>
      <c r="E14" s="155">
        <v>2009.3</v>
      </c>
      <c r="F14" s="158">
        <v>39988</v>
      </c>
      <c r="G14" s="158">
        <v>39988</v>
      </c>
      <c r="H14" s="155" t="s">
        <v>151</v>
      </c>
      <c r="I14" s="159"/>
      <c r="J14" s="159"/>
      <c r="K14" s="159"/>
      <c r="L14" s="159"/>
      <c r="M14" s="159"/>
      <c r="N14" s="159"/>
      <c r="O14" s="159"/>
      <c r="P14" s="159"/>
      <c r="Q14" s="155" t="s">
        <v>308</v>
      </c>
      <c r="R14" s="160">
        <v>2008</v>
      </c>
      <c r="S14" s="161" t="str">
        <f t="shared" si="0"/>
        <v/>
      </c>
      <c r="T14" s="161" t="str">
        <f t="shared" si="1"/>
        <v/>
      </c>
    </row>
    <row r="15" spans="1:20" s="6" customFormat="1" x14ac:dyDescent="0.2">
      <c r="A15" s="99" t="s">
        <v>3</v>
      </c>
      <c r="B15" s="155" t="s">
        <v>136</v>
      </c>
      <c r="C15" s="156" t="s">
        <v>16</v>
      </c>
      <c r="D15" s="157"/>
      <c r="E15" s="155">
        <v>2009.3</v>
      </c>
      <c r="F15" s="158">
        <v>39988</v>
      </c>
      <c r="G15" s="158">
        <v>39988</v>
      </c>
      <c r="H15" s="155" t="s">
        <v>152</v>
      </c>
      <c r="I15" s="159"/>
      <c r="J15" s="159"/>
      <c r="K15" s="159"/>
      <c r="L15" s="159"/>
      <c r="M15" s="159"/>
      <c r="N15" s="159"/>
      <c r="O15" s="159"/>
      <c r="P15" s="159"/>
      <c r="Q15" s="155" t="s">
        <v>309</v>
      </c>
      <c r="R15" s="160"/>
      <c r="S15" s="161" t="str">
        <f t="shared" si="0"/>
        <v/>
      </c>
      <c r="T15" s="161" t="str">
        <f t="shared" si="1"/>
        <v/>
      </c>
    </row>
    <row r="16" spans="1:20" s="6" customFormat="1" x14ac:dyDescent="0.2">
      <c r="A16" s="99" t="s">
        <v>3</v>
      </c>
      <c r="B16" s="155" t="s">
        <v>136</v>
      </c>
      <c r="C16" s="156" t="s">
        <v>17</v>
      </c>
      <c r="D16" s="157"/>
      <c r="E16" s="155">
        <v>2009.3</v>
      </c>
      <c r="F16" s="158">
        <v>39988</v>
      </c>
      <c r="G16" s="158">
        <v>39988</v>
      </c>
      <c r="H16" s="155" t="s">
        <v>153</v>
      </c>
      <c r="I16" s="159"/>
      <c r="J16" s="159"/>
      <c r="K16" s="159"/>
      <c r="L16" s="159"/>
      <c r="M16" s="159"/>
      <c r="N16" s="159"/>
      <c r="O16" s="159"/>
      <c r="P16" s="159"/>
      <c r="Q16" s="155" t="s">
        <v>309</v>
      </c>
      <c r="R16" s="160">
        <v>2007</v>
      </c>
      <c r="S16" s="161" t="str">
        <f t="shared" si="0"/>
        <v/>
      </c>
      <c r="T16" s="161" t="str">
        <f t="shared" si="1"/>
        <v/>
      </c>
    </row>
    <row r="17" spans="1:20" s="6" customFormat="1" x14ac:dyDescent="0.2">
      <c r="A17" s="99" t="s">
        <v>3</v>
      </c>
      <c r="B17" s="155" t="s">
        <v>136</v>
      </c>
      <c r="C17" s="156" t="s">
        <v>18</v>
      </c>
      <c r="D17" s="157"/>
      <c r="E17" s="155">
        <v>2009.3</v>
      </c>
      <c r="F17" s="158">
        <v>39988</v>
      </c>
      <c r="G17" s="158">
        <v>39988</v>
      </c>
      <c r="H17" s="155" t="s">
        <v>154</v>
      </c>
      <c r="I17" s="159"/>
      <c r="J17" s="159"/>
      <c r="K17" s="159"/>
      <c r="L17" s="159"/>
      <c r="M17" s="159"/>
      <c r="N17" s="159"/>
      <c r="O17" s="159"/>
      <c r="P17" s="159"/>
      <c r="Q17" s="155" t="s">
        <v>309</v>
      </c>
      <c r="R17" s="160">
        <v>2007</v>
      </c>
      <c r="S17" s="161" t="str">
        <f t="shared" si="0"/>
        <v/>
      </c>
      <c r="T17" s="161" t="str">
        <f t="shared" si="1"/>
        <v/>
      </c>
    </row>
    <row r="18" spans="1:20" s="6" customFormat="1" x14ac:dyDescent="0.2">
      <c r="A18" s="99" t="s">
        <v>3</v>
      </c>
      <c r="B18" s="155" t="s">
        <v>136</v>
      </c>
      <c r="C18" s="156" t="s">
        <v>19</v>
      </c>
      <c r="D18" s="157"/>
      <c r="E18" s="155">
        <v>2009.3</v>
      </c>
      <c r="F18" s="158">
        <v>39988</v>
      </c>
      <c r="G18" s="158">
        <v>39988</v>
      </c>
      <c r="H18" s="155" t="s">
        <v>155</v>
      </c>
      <c r="I18" s="159"/>
      <c r="J18" s="159"/>
      <c r="K18" s="159"/>
      <c r="L18" s="159"/>
      <c r="M18" s="159"/>
      <c r="N18" s="159"/>
      <c r="O18" s="159"/>
      <c r="P18" s="159"/>
      <c r="Q18" s="155" t="s">
        <v>309</v>
      </c>
      <c r="R18" s="160">
        <v>2007</v>
      </c>
      <c r="S18" s="161" t="str">
        <f t="shared" si="0"/>
        <v/>
      </c>
      <c r="T18" s="161" t="str">
        <f t="shared" si="1"/>
        <v/>
      </c>
    </row>
    <row r="19" spans="1:20" s="6" customFormat="1" x14ac:dyDescent="0.2">
      <c r="A19" s="24" t="s">
        <v>3</v>
      </c>
      <c r="B19" s="24" t="s">
        <v>165</v>
      </c>
      <c r="C19" s="81" t="s">
        <v>20</v>
      </c>
      <c r="D19" s="87" t="s">
        <v>12</v>
      </c>
      <c r="E19" s="24">
        <v>2009.3</v>
      </c>
      <c r="F19" s="25">
        <v>39638</v>
      </c>
      <c r="G19" s="25">
        <v>39638</v>
      </c>
      <c r="H19" s="24" t="s">
        <v>21</v>
      </c>
      <c r="I19" s="11"/>
      <c r="J19" s="11"/>
      <c r="K19" s="11"/>
      <c r="L19" s="11"/>
      <c r="M19" s="7"/>
      <c r="N19" s="11"/>
      <c r="O19" s="11"/>
      <c r="P19" s="11"/>
      <c r="Q19" s="5"/>
      <c r="R19" s="64"/>
      <c r="S19" s="95" t="str">
        <f t="shared" si="0"/>
        <v/>
      </c>
      <c r="T19" s="95" t="str">
        <f t="shared" si="1"/>
        <v/>
      </c>
    </row>
    <row r="20" spans="1:20" s="6" customFormat="1" x14ac:dyDescent="0.2">
      <c r="A20" s="24" t="s">
        <v>3</v>
      </c>
      <c r="B20" s="24" t="s">
        <v>166</v>
      </c>
      <c r="C20" s="81" t="s">
        <v>22</v>
      </c>
      <c r="D20" s="87" t="s">
        <v>12</v>
      </c>
      <c r="E20" s="24" t="s">
        <v>366</v>
      </c>
      <c r="F20" s="25">
        <v>41383</v>
      </c>
      <c r="G20" s="25">
        <v>41383</v>
      </c>
      <c r="H20" s="24" t="s">
        <v>23</v>
      </c>
      <c r="I20" s="11"/>
      <c r="J20" s="11"/>
      <c r="K20" s="11"/>
      <c r="L20" s="11"/>
      <c r="M20" s="7"/>
      <c r="N20" s="11"/>
      <c r="O20" s="11"/>
      <c r="P20" s="11"/>
      <c r="Q20" s="5"/>
      <c r="R20" s="64">
        <v>2008</v>
      </c>
      <c r="S20" s="95" t="str">
        <f t="shared" si="0"/>
        <v/>
      </c>
      <c r="T20" s="95" t="str">
        <f t="shared" si="1"/>
        <v/>
      </c>
    </row>
    <row r="21" spans="1:20" s="6" customFormat="1" x14ac:dyDescent="0.2">
      <c r="A21" s="24" t="s">
        <v>3</v>
      </c>
      <c r="B21" s="24" t="s">
        <v>24</v>
      </c>
      <c r="C21" s="81" t="s">
        <v>24</v>
      </c>
      <c r="D21" s="87" t="s">
        <v>12</v>
      </c>
      <c r="E21" s="24"/>
      <c r="F21" s="25">
        <v>36387</v>
      </c>
      <c r="G21" s="25">
        <v>36387</v>
      </c>
      <c r="H21" s="24" t="s">
        <v>25</v>
      </c>
      <c r="I21" s="11"/>
      <c r="J21" s="11"/>
      <c r="K21" s="11"/>
      <c r="L21" s="11"/>
      <c r="M21" s="7"/>
      <c r="N21" s="11"/>
      <c r="O21" s="11"/>
      <c r="P21" s="11"/>
      <c r="Q21" s="5"/>
      <c r="R21" s="64"/>
      <c r="S21" s="95" t="str">
        <f t="shared" si="0"/>
        <v/>
      </c>
      <c r="T21" s="95" t="str">
        <f t="shared" si="1"/>
        <v/>
      </c>
    </row>
    <row r="22" spans="1:20" s="6" customFormat="1" x14ac:dyDescent="0.2">
      <c r="A22" s="24" t="s">
        <v>3</v>
      </c>
      <c r="B22" s="24" t="s">
        <v>26</v>
      </c>
      <c r="C22" s="81" t="s">
        <v>26</v>
      </c>
      <c r="D22" s="87" t="s">
        <v>12</v>
      </c>
      <c r="E22" s="24"/>
      <c r="F22" s="25">
        <v>36387</v>
      </c>
      <c r="G22" s="25">
        <v>36387</v>
      </c>
      <c r="H22" s="24" t="s">
        <v>27</v>
      </c>
      <c r="I22" s="11"/>
      <c r="J22" s="11"/>
      <c r="K22" s="11"/>
      <c r="L22" s="11"/>
      <c r="M22" s="7"/>
      <c r="N22" s="11"/>
      <c r="O22" s="11"/>
      <c r="P22" s="11"/>
      <c r="Q22" s="5"/>
      <c r="R22" s="64"/>
      <c r="S22" s="95" t="str">
        <f t="shared" si="0"/>
        <v/>
      </c>
      <c r="T22" s="95" t="str">
        <f t="shared" si="1"/>
        <v/>
      </c>
    </row>
    <row r="23" spans="1:20" s="6" customFormat="1" x14ac:dyDescent="0.2">
      <c r="A23" s="24" t="s">
        <v>3</v>
      </c>
      <c r="B23" s="24" t="s">
        <v>28</v>
      </c>
      <c r="C23" s="81" t="s">
        <v>28</v>
      </c>
      <c r="D23" s="87" t="s">
        <v>12</v>
      </c>
      <c r="E23" s="24"/>
      <c r="F23" s="25">
        <v>36387</v>
      </c>
      <c r="G23" s="25">
        <v>36387</v>
      </c>
      <c r="H23" s="24" t="s">
        <v>29</v>
      </c>
      <c r="I23" s="11"/>
      <c r="J23" s="11"/>
      <c r="K23" s="11"/>
      <c r="L23" s="11"/>
      <c r="M23" s="7"/>
      <c r="N23" s="11"/>
      <c r="O23" s="11"/>
      <c r="P23" s="11"/>
      <c r="Q23" s="5"/>
      <c r="R23" s="64"/>
      <c r="S23" s="95" t="str">
        <f t="shared" si="0"/>
        <v/>
      </c>
      <c r="T23" s="95" t="str">
        <f t="shared" si="1"/>
        <v/>
      </c>
    </row>
    <row r="24" spans="1:20" s="6" customFormat="1" x14ac:dyDescent="0.2">
      <c r="A24" s="24" t="s">
        <v>3</v>
      </c>
      <c r="B24" s="24" t="s">
        <v>30</v>
      </c>
      <c r="C24" s="81" t="s">
        <v>30</v>
      </c>
      <c r="D24" s="87" t="s">
        <v>12</v>
      </c>
      <c r="E24" s="24"/>
      <c r="F24" s="25">
        <v>36387</v>
      </c>
      <c r="G24" s="25">
        <v>36387</v>
      </c>
      <c r="H24" s="24" t="s">
        <v>31</v>
      </c>
      <c r="I24" s="11"/>
      <c r="J24" s="11"/>
      <c r="K24" s="11"/>
      <c r="L24" s="11"/>
      <c r="M24" s="7"/>
      <c r="N24" s="11"/>
      <c r="O24" s="11"/>
      <c r="P24" s="11"/>
      <c r="Q24" s="5"/>
      <c r="R24" s="64"/>
      <c r="S24" s="95" t="str">
        <f t="shared" si="0"/>
        <v/>
      </c>
      <c r="T24" s="95" t="str">
        <f t="shared" si="1"/>
        <v/>
      </c>
    </row>
    <row r="25" spans="1:20" s="6" customFormat="1" x14ac:dyDescent="0.2">
      <c r="A25" s="24" t="s">
        <v>3</v>
      </c>
      <c r="B25" s="24" t="s">
        <v>167</v>
      </c>
      <c r="C25" s="81" t="s">
        <v>32</v>
      </c>
      <c r="D25" s="87" t="s">
        <v>12</v>
      </c>
      <c r="E25" s="24">
        <v>2009.2</v>
      </c>
      <c r="F25" s="25">
        <v>39892</v>
      </c>
      <c r="G25" s="25">
        <v>39892</v>
      </c>
      <c r="H25" s="24" t="s">
        <v>33</v>
      </c>
      <c r="I25" s="11"/>
      <c r="J25" s="11"/>
      <c r="K25" s="11"/>
      <c r="L25" s="11"/>
      <c r="M25" s="7"/>
      <c r="N25" s="11"/>
      <c r="O25" s="11"/>
      <c r="P25" s="11"/>
      <c r="Q25" s="5"/>
      <c r="R25" s="64"/>
      <c r="S25" s="95" t="str">
        <f t="shared" si="0"/>
        <v/>
      </c>
      <c r="T25" s="95" t="str">
        <f t="shared" si="1"/>
        <v/>
      </c>
    </row>
    <row r="26" spans="1:20" s="32" customFormat="1" ht="15.95" customHeight="1" x14ac:dyDescent="0.2">
      <c r="A26" s="28" t="s">
        <v>3</v>
      </c>
      <c r="B26" s="28" t="s">
        <v>137</v>
      </c>
      <c r="C26" s="82" t="s">
        <v>137</v>
      </c>
      <c r="D26" s="14" t="s">
        <v>156</v>
      </c>
      <c r="E26" s="28"/>
      <c r="F26" s="29"/>
      <c r="G26" s="29"/>
      <c r="H26" s="28" t="s">
        <v>145</v>
      </c>
      <c r="I26" s="30"/>
      <c r="J26" s="30"/>
      <c r="K26" s="30" t="s">
        <v>436</v>
      </c>
      <c r="L26" s="20" t="s">
        <v>438</v>
      </c>
      <c r="M26" s="15"/>
      <c r="N26" s="30"/>
      <c r="O26" s="20"/>
      <c r="P26" s="20"/>
      <c r="Q26" s="31"/>
      <c r="R26" s="68"/>
      <c r="S26" s="96" t="str">
        <f t="shared" si="0"/>
        <v/>
      </c>
      <c r="T26" s="96" t="str">
        <f t="shared" si="1"/>
        <v/>
      </c>
    </row>
    <row r="27" spans="1:20" ht="15.95" customHeight="1" x14ac:dyDescent="0.2">
      <c r="A27" s="22" t="s">
        <v>3</v>
      </c>
      <c r="B27" s="22" t="s">
        <v>137</v>
      </c>
      <c r="C27" s="21" t="s">
        <v>602</v>
      </c>
      <c r="D27" s="14">
        <v>2</v>
      </c>
      <c r="E27" s="24" t="s">
        <v>611</v>
      </c>
      <c r="F27" s="23">
        <v>44305</v>
      </c>
      <c r="G27" s="23">
        <v>44305</v>
      </c>
      <c r="H27" s="22" t="s">
        <v>146</v>
      </c>
      <c r="I27" s="20"/>
      <c r="J27" s="20"/>
      <c r="K27" s="20"/>
      <c r="L27" s="20"/>
      <c r="M27" s="15"/>
      <c r="N27" s="20">
        <v>331067</v>
      </c>
      <c r="O27" s="20" t="s">
        <v>452</v>
      </c>
      <c r="P27" s="20" t="s">
        <v>460</v>
      </c>
      <c r="Q27" s="5"/>
      <c r="R27" s="20">
        <v>2021</v>
      </c>
      <c r="S27" s="96">
        <f t="shared" si="0"/>
        <v>2.4</v>
      </c>
      <c r="T27" s="96">
        <f t="shared" si="1"/>
        <v>2.4</v>
      </c>
    </row>
    <row r="28" spans="1:20" ht="15.95" customHeight="1" x14ac:dyDescent="0.2">
      <c r="A28" s="22" t="s">
        <v>3</v>
      </c>
      <c r="B28" s="22" t="s">
        <v>137</v>
      </c>
      <c r="C28" s="81" t="s">
        <v>603</v>
      </c>
      <c r="D28" s="14">
        <v>2</v>
      </c>
      <c r="E28" s="24" t="s">
        <v>611</v>
      </c>
      <c r="F28" s="23">
        <v>44305</v>
      </c>
      <c r="G28" s="23">
        <v>44305</v>
      </c>
      <c r="H28" s="22" t="s">
        <v>147</v>
      </c>
      <c r="I28" s="20">
        <v>7</v>
      </c>
      <c r="J28" s="20">
        <v>200810</v>
      </c>
      <c r="K28" s="20"/>
      <c r="L28" s="20"/>
      <c r="M28" s="15"/>
      <c r="N28" s="20">
        <v>331068</v>
      </c>
      <c r="O28" s="20" t="s">
        <v>453</v>
      </c>
      <c r="P28" s="20" t="s">
        <v>460</v>
      </c>
      <c r="Q28" s="5"/>
      <c r="R28" s="20">
        <v>2021</v>
      </c>
      <c r="S28" s="96">
        <f t="shared" si="0"/>
        <v>2.4</v>
      </c>
      <c r="T28" s="96">
        <f t="shared" si="1"/>
        <v>2.4</v>
      </c>
    </row>
    <row r="29" spans="1:20" ht="15.95" customHeight="1" x14ac:dyDescent="0.2">
      <c r="A29" s="22" t="s">
        <v>3</v>
      </c>
      <c r="B29" s="22" t="s">
        <v>137</v>
      </c>
      <c r="C29" s="21" t="s">
        <v>310</v>
      </c>
      <c r="D29" s="14" t="s">
        <v>3</v>
      </c>
      <c r="E29" s="22">
        <v>2009.4</v>
      </c>
      <c r="F29" s="23">
        <v>40116</v>
      </c>
      <c r="G29" s="23">
        <v>37362</v>
      </c>
      <c r="H29" s="22" t="s">
        <v>148</v>
      </c>
      <c r="I29" s="20">
        <v>3</v>
      </c>
      <c r="J29" s="20">
        <v>200810</v>
      </c>
      <c r="K29" s="20"/>
      <c r="L29" s="20"/>
      <c r="M29" s="15"/>
      <c r="N29" s="20">
        <v>331069</v>
      </c>
      <c r="O29" s="20" t="s">
        <v>455</v>
      </c>
      <c r="P29" s="20" t="s">
        <v>460</v>
      </c>
      <c r="Q29" s="4"/>
      <c r="R29" s="20"/>
      <c r="S29" s="96">
        <f t="shared" si="0"/>
        <v>21.4</v>
      </c>
      <c r="T29" s="96">
        <f t="shared" si="1"/>
        <v>13.9</v>
      </c>
    </row>
    <row r="30" spans="1:20" ht="15.95" customHeight="1" x14ac:dyDescent="0.2">
      <c r="A30" s="22" t="s">
        <v>3</v>
      </c>
      <c r="B30" s="22" t="s">
        <v>137</v>
      </c>
      <c r="C30" s="81" t="s">
        <v>604</v>
      </c>
      <c r="D30" s="14">
        <v>2</v>
      </c>
      <c r="E30" s="24" t="s">
        <v>611</v>
      </c>
      <c r="F30" s="23">
        <v>44305</v>
      </c>
      <c r="G30" s="23">
        <v>44305</v>
      </c>
      <c r="H30" s="22" t="s">
        <v>149</v>
      </c>
      <c r="I30" s="20">
        <v>3</v>
      </c>
      <c r="J30" s="20">
        <v>200810</v>
      </c>
      <c r="K30" s="20"/>
      <c r="L30" s="20"/>
      <c r="M30" s="15"/>
      <c r="N30" s="20">
        <v>331070</v>
      </c>
      <c r="O30" s="20" t="s">
        <v>454</v>
      </c>
      <c r="P30" s="20" t="s">
        <v>460</v>
      </c>
      <c r="Q30" s="5"/>
      <c r="R30" s="20">
        <v>2021</v>
      </c>
      <c r="S30" s="96">
        <f t="shared" si="0"/>
        <v>2.4</v>
      </c>
      <c r="T30" s="96">
        <f t="shared" si="1"/>
        <v>2.4</v>
      </c>
    </row>
    <row r="31" spans="1:20" ht="15.95" customHeight="1" x14ac:dyDescent="0.2">
      <c r="A31" s="22" t="s">
        <v>3</v>
      </c>
      <c r="B31" s="22" t="s">
        <v>137</v>
      </c>
      <c r="C31" s="81" t="s">
        <v>492</v>
      </c>
      <c r="D31" s="14">
        <v>2</v>
      </c>
      <c r="E31" s="24" t="s">
        <v>611</v>
      </c>
      <c r="F31" s="23">
        <v>44305</v>
      </c>
      <c r="G31" s="23">
        <v>44305</v>
      </c>
      <c r="H31" s="22" t="s">
        <v>150</v>
      </c>
      <c r="I31" s="20">
        <v>1</v>
      </c>
      <c r="J31" s="20">
        <v>200810</v>
      </c>
      <c r="K31" s="20"/>
      <c r="L31" s="20"/>
      <c r="M31" s="15"/>
      <c r="N31" s="20">
        <v>331071</v>
      </c>
      <c r="O31" s="20" t="s">
        <v>456</v>
      </c>
      <c r="P31" s="20" t="s">
        <v>460</v>
      </c>
      <c r="Q31" s="4"/>
      <c r="R31" s="20">
        <v>2021</v>
      </c>
      <c r="S31" s="96">
        <f t="shared" si="0"/>
        <v>2.4</v>
      </c>
      <c r="T31" s="96">
        <f t="shared" si="1"/>
        <v>2.4</v>
      </c>
    </row>
    <row r="32" spans="1:20" s="1" customFormat="1" ht="25.5" x14ac:dyDescent="0.2">
      <c r="A32" s="22" t="s">
        <v>3</v>
      </c>
      <c r="B32" s="22" t="s">
        <v>168</v>
      </c>
      <c r="C32" s="81" t="s">
        <v>605</v>
      </c>
      <c r="D32" s="14">
        <v>2</v>
      </c>
      <c r="E32" s="24" t="s">
        <v>611</v>
      </c>
      <c r="F32" s="23">
        <v>44305</v>
      </c>
      <c r="G32" s="23">
        <v>44305</v>
      </c>
      <c r="H32" s="22" t="s">
        <v>444</v>
      </c>
      <c r="I32" s="20"/>
      <c r="J32" s="20"/>
      <c r="K32" s="20" t="s">
        <v>436</v>
      </c>
      <c r="L32" s="20" t="s">
        <v>438</v>
      </c>
      <c r="M32" s="15"/>
      <c r="N32" s="20">
        <v>331026</v>
      </c>
      <c r="O32" s="20" t="s">
        <v>462</v>
      </c>
      <c r="P32" s="20" t="s">
        <v>460</v>
      </c>
      <c r="Q32" s="5"/>
      <c r="R32" s="69">
        <v>2021</v>
      </c>
      <c r="S32" s="96">
        <f t="shared" si="0"/>
        <v>2.4</v>
      </c>
      <c r="T32" s="96">
        <f t="shared" si="1"/>
        <v>2.4</v>
      </c>
    </row>
    <row r="33" spans="1:20" ht="25.5" x14ac:dyDescent="0.2">
      <c r="A33" s="99" t="s">
        <v>3</v>
      </c>
      <c r="B33" s="99" t="s">
        <v>168</v>
      </c>
      <c r="C33" s="100" t="s">
        <v>531</v>
      </c>
      <c r="D33" s="142"/>
      <c r="E33" s="99">
        <v>2017.3</v>
      </c>
      <c r="F33" s="143">
        <v>43020</v>
      </c>
      <c r="G33" s="143">
        <v>37285</v>
      </c>
      <c r="H33" s="99" t="s">
        <v>226</v>
      </c>
      <c r="I33" s="101"/>
      <c r="J33" s="101"/>
      <c r="K33" s="101"/>
      <c r="L33" s="101"/>
      <c r="M33" s="102"/>
      <c r="N33" s="101"/>
      <c r="O33" s="101"/>
      <c r="P33" s="101"/>
      <c r="Q33" s="103"/>
      <c r="R33" s="104"/>
      <c r="S33" s="105" t="str">
        <f t="shared" si="0"/>
        <v/>
      </c>
      <c r="T33" s="105" t="str">
        <f t="shared" si="1"/>
        <v/>
      </c>
    </row>
    <row r="34" spans="1:20" ht="25.5" x14ac:dyDescent="0.2">
      <c r="A34" s="99" t="s">
        <v>3</v>
      </c>
      <c r="B34" s="99" t="s">
        <v>168</v>
      </c>
      <c r="C34" s="100" t="s">
        <v>532</v>
      </c>
      <c r="D34" s="142"/>
      <c r="E34" s="99">
        <v>2017.3</v>
      </c>
      <c r="F34" s="143">
        <v>43020</v>
      </c>
      <c r="G34" s="143">
        <v>37285</v>
      </c>
      <c r="H34" s="99" t="s">
        <v>227</v>
      </c>
      <c r="I34" s="101"/>
      <c r="J34" s="101"/>
      <c r="K34" s="101"/>
      <c r="L34" s="101"/>
      <c r="M34" s="102"/>
      <c r="N34" s="101"/>
      <c r="O34" s="101"/>
      <c r="P34" s="101"/>
      <c r="Q34" s="103"/>
      <c r="R34" s="104"/>
      <c r="S34" s="105" t="str">
        <f t="shared" si="0"/>
        <v/>
      </c>
      <c r="T34" s="105" t="str">
        <f t="shared" si="1"/>
        <v/>
      </c>
    </row>
    <row r="35" spans="1:20" ht="25.5" x14ac:dyDescent="0.2">
      <c r="A35" s="99" t="s">
        <v>3</v>
      </c>
      <c r="B35" s="99" t="s">
        <v>168</v>
      </c>
      <c r="C35" s="100" t="s">
        <v>533</v>
      </c>
      <c r="D35" s="142"/>
      <c r="E35" s="99">
        <v>2017.3</v>
      </c>
      <c r="F35" s="143">
        <v>43020</v>
      </c>
      <c r="G35" s="143">
        <v>39751</v>
      </c>
      <c r="H35" s="99" t="s">
        <v>228</v>
      </c>
      <c r="I35" s="101"/>
      <c r="J35" s="101"/>
      <c r="K35" s="101"/>
      <c r="L35" s="101"/>
      <c r="M35" s="102"/>
      <c r="N35" s="101"/>
      <c r="O35" s="101"/>
      <c r="P35" s="101"/>
      <c r="Q35" s="103"/>
      <c r="R35" s="104"/>
      <c r="S35" s="105" t="str">
        <f t="shared" si="0"/>
        <v/>
      </c>
      <c r="T35" s="105" t="str">
        <f t="shared" si="1"/>
        <v/>
      </c>
    </row>
    <row r="36" spans="1:20" ht="25.5" x14ac:dyDescent="0.2">
      <c r="A36" s="99" t="s">
        <v>3</v>
      </c>
      <c r="B36" s="99" t="s">
        <v>168</v>
      </c>
      <c r="C36" s="100" t="s">
        <v>543</v>
      </c>
      <c r="D36" s="142"/>
      <c r="E36" s="99">
        <v>2018.1</v>
      </c>
      <c r="F36" s="143">
        <v>43161</v>
      </c>
      <c r="G36" s="143">
        <v>43161</v>
      </c>
      <c r="H36" s="99" t="s">
        <v>457</v>
      </c>
      <c r="I36" s="101"/>
      <c r="J36" s="101"/>
      <c r="K36" s="101"/>
      <c r="L36" s="101"/>
      <c r="M36" s="102"/>
      <c r="N36" s="101"/>
      <c r="O36" s="101"/>
      <c r="P36" s="101"/>
      <c r="Q36" s="103"/>
      <c r="R36" s="104"/>
      <c r="S36" s="105" t="str">
        <f t="shared" ref="S36:S67" si="2">IF(OR(D36="W",D36="N/A",D36="Closed",ISBLANK(D36)),"",ROUND(($H$1-G36)/365,1))</f>
        <v/>
      </c>
      <c r="T36" s="105" t="str">
        <f t="shared" ref="T36:T67" si="3">IF(OR(D36="W",D36="N/A",D36="Closed",ISBLANK(D36)),"",ROUND(($H$1-F36)/365,1))</f>
        <v/>
      </c>
    </row>
    <row r="37" spans="1:20" s="6" customFormat="1" ht="25.5" x14ac:dyDescent="0.2">
      <c r="A37" s="24" t="s">
        <v>3</v>
      </c>
      <c r="B37" s="24" t="s">
        <v>169</v>
      </c>
      <c r="C37" s="81" t="s">
        <v>34</v>
      </c>
      <c r="D37" s="87" t="s">
        <v>12</v>
      </c>
      <c r="E37" s="24">
        <v>2013.2</v>
      </c>
      <c r="F37" s="24">
        <v>41465</v>
      </c>
      <c r="G37" s="24">
        <v>41465</v>
      </c>
      <c r="H37" s="24" t="s">
        <v>35</v>
      </c>
      <c r="I37" s="24"/>
      <c r="J37" s="24"/>
      <c r="K37" s="24"/>
      <c r="L37" s="11"/>
      <c r="M37" s="24"/>
      <c r="N37" s="11"/>
      <c r="O37" s="11"/>
      <c r="P37" s="11"/>
      <c r="Q37" s="24"/>
      <c r="R37" s="11"/>
      <c r="S37" s="95" t="str">
        <f t="shared" si="2"/>
        <v/>
      </c>
      <c r="T37" s="95" t="str">
        <f t="shared" si="3"/>
        <v/>
      </c>
    </row>
    <row r="38" spans="1:20" s="6" customFormat="1" ht="16.5" customHeight="1" x14ac:dyDescent="0.2">
      <c r="A38" s="24" t="s">
        <v>3</v>
      </c>
      <c r="B38" s="24" t="s">
        <v>170</v>
      </c>
      <c r="C38" s="81" t="s">
        <v>170</v>
      </c>
      <c r="D38" s="87" t="s">
        <v>12</v>
      </c>
      <c r="E38" s="24">
        <v>2020.3</v>
      </c>
      <c r="F38" s="25">
        <v>44111</v>
      </c>
      <c r="G38" s="25">
        <v>44111</v>
      </c>
      <c r="H38" s="24" t="s">
        <v>36</v>
      </c>
      <c r="I38" s="11"/>
      <c r="J38" s="11"/>
      <c r="K38" s="11"/>
      <c r="L38" s="11"/>
      <c r="M38" s="7"/>
      <c r="N38" s="11"/>
      <c r="O38" s="11"/>
      <c r="P38" s="11"/>
      <c r="Q38" s="5"/>
      <c r="R38" s="64"/>
      <c r="S38" s="95" t="str">
        <f t="shared" si="2"/>
        <v/>
      </c>
      <c r="T38" s="95" t="str">
        <f t="shared" si="3"/>
        <v/>
      </c>
    </row>
    <row r="39" spans="1:20" s="6" customFormat="1" ht="33" customHeight="1" x14ac:dyDescent="0.2">
      <c r="A39" s="24" t="s">
        <v>3</v>
      </c>
      <c r="B39" s="24" t="s">
        <v>171</v>
      </c>
      <c r="C39" s="81" t="s">
        <v>37</v>
      </c>
      <c r="D39" s="87" t="s">
        <v>538</v>
      </c>
      <c r="E39" s="24">
        <v>2009.2</v>
      </c>
      <c r="F39" s="25">
        <v>35550</v>
      </c>
      <c r="G39" s="25">
        <v>35550</v>
      </c>
      <c r="H39" s="24" t="s">
        <v>38</v>
      </c>
      <c r="I39" s="11"/>
      <c r="J39" s="11"/>
      <c r="K39" s="11"/>
      <c r="L39" s="11"/>
      <c r="M39" s="7"/>
      <c r="N39" s="11"/>
      <c r="O39" s="11"/>
      <c r="P39" s="11"/>
      <c r="Q39" s="5" t="s">
        <v>224</v>
      </c>
      <c r="R39" s="11">
        <v>2008</v>
      </c>
      <c r="S39" s="95">
        <f t="shared" si="2"/>
        <v>26.4</v>
      </c>
      <c r="T39" s="95">
        <f t="shared" si="3"/>
        <v>26.4</v>
      </c>
    </row>
    <row r="40" spans="1:20" s="6" customFormat="1" ht="38.25" x14ac:dyDescent="0.2">
      <c r="A40" s="24"/>
      <c r="B40" s="24" t="s">
        <v>144</v>
      </c>
      <c r="C40" s="81" t="s">
        <v>144</v>
      </c>
      <c r="D40" s="87" t="s">
        <v>12</v>
      </c>
      <c r="E40" s="24">
        <v>2013.2</v>
      </c>
      <c r="F40" s="25">
        <v>41465</v>
      </c>
      <c r="G40" s="25">
        <v>41465</v>
      </c>
      <c r="H40" s="24" t="s">
        <v>135</v>
      </c>
      <c r="I40" s="11"/>
      <c r="J40" s="11"/>
      <c r="K40" s="11"/>
      <c r="L40" s="11"/>
      <c r="M40" s="7"/>
      <c r="N40" s="11"/>
      <c r="O40" s="11"/>
      <c r="P40" s="11"/>
      <c r="Q40" s="5"/>
      <c r="R40" s="64"/>
      <c r="S40" s="95" t="str">
        <f t="shared" si="2"/>
        <v/>
      </c>
      <c r="T40" s="95" t="str">
        <f t="shared" si="3"/>
        <v/>
      </c>
    </row>
    <row r="41" spans="1:20" s="6" customFormat="1" x14ac:dyDescent="0.2">
      <c r="A41" s="24" t="s">
        <v>3</v>
      </c>
      <c r="B41" s="24" t="s">
        <v>144</v>
      </c>
      <c r="C41" s="81" t="s">
        <v>39</v>
      </c>
      <c r="D41" s="87" t="s">
        <v>12</v>
      </c>
      <c r="E41" s="24">
        <v>2013.2</v>
      </c>
      <c r="F41" s="25">
        <v>41465</v>
      </c>
      <c r="G41" s="25">
        <v>41465</v>
      </c>
      <c r="H41" s="24" t="s">
        <v>40</v>
      </c>
      <c r="I41" s="11"/>
      <c r="J41" s="11"/>
      <c r="K41" s="11"/>
      <c r="L41" s="11"/>
      <c r="M41" s="7"/>
      <c r="N41" s="11"/>
      <c r="O41" s="11"/>
      <c r="P41" s="11"/>
      <c r="Q41" s="5" t="s">
        <v>359</v>
      </c>
      <c r="R41" s="64">
        <v>2008</v>
      </c>
      <c r="S41" s="95" t="str">
        <f t="shared" si="2"/>
        <v/>
      </c>
      <c r="T41" s="95" t="str">
        <f t="shared" si="3"/>
        <v/>
      </c>
    </row>
    <row r="42" spans="1:20" s="6" customFormat="1" x14ac:dyDescent="0.2">
      <c r="A42" s="24" t="s">
        <v>3</v>
      </c>
      <c r="B42" s="24" t="s">
        <v>144</v>
      </c>
      <c r="C42" s="81" t="s">
        <v>41</v>
      </c>
      <c r="D42" s="87" t="s">
        <v>12</v>
      </c>
      <c r="E42" s="24">
        <v>2013.2</v>
      </c>
      <c r="F42" s="25">
        <v>41465</v>
      </c>
      <c r="G42" s="25">
        <v>41465</v>
      </c>
      <c r="H42" s="24" t="s">
        <v>42</v>
      </c>
      <c r="I42" s="11"/>
      <c r="J42" s="11"/>
      <c r="K42" s="11"/>
      <c r="L42" s="11"/>
      <c r="M42" s="7"/>
      <c r="N42" s="11"/>
      <c r="O42" s="11"/>
      <c r="P42" s="11"/>
      <c r="Q42" s="5" t="s">
        <v>359</v>
      </c>
      <c r="R42" s="64">
        <v>2008</v>
      </c>
      <c r="S42" s="95" t="str">
        <f t="shared" si="2"/>
        <v/>
      </c>
      <c r="T42" s="95" t="str">
        <f t="shared" si="3"/>
        <v/>
      </c>
    </row>
    <row r="43" spans="1:20" s="6" customFormat="1" ht="25.5" x14ac:dyDescent="0.2">
      <c r="A43" s="24" t="s">
        <v>3</v>
      </c>
      <c r="B43" s="24" t="s">
        <v>144</v>
      </c>
      <c r="C43" s="81" t="s">
        <v>43</v>
      </c>
      <c r="D43" s="87" t="s">
        <v>12</v>
      </c>
      <c r="E43" s="24">
        <v>2013.2</v>
      </c>
      <c r="F43" s="25">
        <v>41465</v>
      </c>
      <c r="G43" s="25">
        <v>41465</v>
      </c>
      <c r="H43" s="24" t="s">
        <v>44</v>
      </c>
      <c r="I43" s="11"/>
      <c r="J43" s="11"/>
      <c r="K43" s="11"/>
      <c r="L43" s="11"/>
      <c r="M43" s="7"/>
      <c r="N43" s="11"/>
      <c r="O43" s="11"/>
      <c r="P43" s="11"/>
      <c r="Q43" s="5" t="s">
        <v>359</v>
      </c>
      <c r="R43" s="64">
        <v>2008</v>
      </c>
      <c r="S43" s="95" t="str">
        <f t="shared" si="2"/>
        <v/>
      </c>
      <c r="T43" s="95" t="str">
        <f t="shared" si="3"/>
        <v/>
      </c>
    </row>
    <row r="44" spans="1:20" s="6" customFormat="1" ht="25.5" x14ac:dyDescent="0.2">
      <c r="A44" s="24" t="s">
        <v>3</v>
      </c>
      <c r="B44" s="24" t="s">
        <v>144</v>
      </c>
      <c r="C44" s="81" t="s">
        <v>262</v>
      </c>
      <c r="D44" s="87" t="s">
        <v>12</v>
      </c>
      <c r="E44" s="24">
        <v>2013.2</v>
      </c>
      <c r="F44" s="25">
        <v>41465</v>
      </c>
      <c r="G44" s="25">
        <v>41465</v>
      </c>
      <c r="H44" s="24" t="s">
        <v>263</v>
      </c>
      <c r="I44" s="11"/>
      <c r="J44" s="11"/>
      <c r="K44" s="11"/>
      <c r="L44" s="11"/>
      <c r="M44" s="7"/>
      <c r="N44" s="11"/>
      <c r="O44" s="11"/>
      <c r="P44" s="11"/>
      <c r="Q44" s="5" t="s">
        <v>359</v>
      </c>
      <c r="R44" s="64">
        <v>2008</v>
      </c>
      <c r="S44" s="95" t="str">
        <f t="shared" si="2"/>
        <v/>
      </c>
      <c r="T44" s="95" t="str">
        <f t="shared" si="3"/>
        <v/>
      </c>
    </row>
    <row r="45" spans="1:20" s="6" customFormat="1" x14ac:dyDescent="0.2">
      <c r="A45" s="24" t="s">
        <v>3</v>
      </c>
      <c r="B45" s="24" t="s">
        <v>144</v>
      </c>
      <c r="C45" s="81" t="s">
        <v>398</v>
      </c>
      <c r="D45" s="87" t="s">
        <v>12</v>
      </c>
      <c r="E45" s="24">
        <v>2009.3</v>
      </c>
      <c r="F45" s="25">
        <v>38909</v>
      </c>
      <c r="G45" s="25">
        <v>38909</v>
      </c>
      <c r="H45" s="24" t="s">
        <v>274</v>
      </c>
      <c r="I45" s="11"/>
      <c r="J45" s="11"/>
      <c r="K45" s="11"/>
      <c r="L45" s="11"/>
      <c r="M45" s="7"/>
      <c r="N45" s="11"/>
      <c r="O45" s="11"/>
      <c r="P45" s="11"/>
      <c r="Q45" s="5" t="s">
        <v>307</v>
      </c>
      <c r="R45" s="11">
        <v>2008</v>
      </c>
      <c r="S45" s="95" t="str">
        <f t="shared" si="2"/>
        <v/>
      </c>
      <c r="T45" s="95" t="str">
        <f t="shared" si="3"/>
        <v/>
      </c>
    </row>
    <row r="46" spans="1:20" s="6" customFormat="1" x14ac:dyDescent="0.2">
      <c r="A46" s="24" t="s">
        <v>3</v>
      </c>
      <c r="B46" s="24" t="s">
        <v>144</v>
      </c>
      <c r="C46" s="81" t="s">
        <v>45</v>
      </c>
      <c r="D46" s="87" t="s">
        <v>12</v>
      </c>
      <c r="E46" s="24">
        <v>2013.2</v>
      </c>
      <c r="F46" s="25">
        <v>41465</v>
      </c>
      <c r="G46" s="25">
        <v>41465</v>
      </c>
      <c r="H46" s="24" t="s">
        <v>46</v>
      </c>
      <c r="I46" s="11"/>
      <c r="J46" s="11"/>
      <c r="K46" s="11"/>
      <c r="L46" s="11"/>
      <c r="M46" s="7"/>
      <c r="N46" s="11"/>
      <c r="O46" s="11"/>
      <c r="P46" s="11"/>
      <c r="Q46" s="5" t="s">
        <v>359</v>
      </c>
      <c r="R46" s="11">
        <v>2008</v>
      </c>
      <c r="S46" s="95" t="str">
        <f t="shared" si="2"/>
        <v/>
      </c>
      <c r="T46" s="95" t="str">
        <f t="shared" si="3"/>
        <v/>
      </c>
    </row>
    <row r="47" spans="1:20" s="6" customFormat="1" ht="15.95" customHeight="1" x14ac:dyDescent="0.2">
      <c r="A47" s="24" t="s">
        <v>3</v>
      </c>
      <c r="B47" s="24" t="s">
        <v>172</v>
      </c>
      <c r="C47" s="81" t="s">
        <v>47</v>
      </c>
      <c r="D47" s="87" t="s">
        <v>538</v>
      </c>
      <c r="E47" s="24"/>
      <c r="F47" s="25">
        <v>37187</v>
      </c>
      <c r="G47" s="25">
        <v>35640</v>
      </c>
      <c r="H47" s="24" t="s">
        <v>48</v>
      </c>
      <c r="I47" s="11"/>
      <c r="J47" s="11"/>
      <c r="K47" s="11"/>
      <c r="L47" s="11" t="s">
        <v>438</v>
      </c>
      <c r="M47" s="7"/>
      <c r="N47" s="11"/>
      <c r="O47" s="11"/>
      <c r="P47" s="11"/>
      <c r="Q47" s="5"/>
      <c r="R47" s="64">
        <v>2008</v>
      </c>
      <c r="S47" s="95">
        <f t="shared" si="2"/>
        <v>26.1</v>
      </c>
      <c r="T47" s="95">
        <f t="shared" si="3"/>
        <v>21.9</v>
      </c>
    </row>
    <row r="48" spans="1:20" s="6" customFormat="1" ht="27.75" customHeight="1" x14ac:dyDescent="0.2">
      <c r="A48" s="24" t="s">
        <v>3</v>
      </c>
      <c r="B48" s="24" t="s">
        <v>173</v>
      </c>
      <c r="C48" s="81" t="s">
        <v>485</v>
      </c>
      <c r="D48" s="87" t="s">
        <v>538</v>
      </c>
      <c r="E48" s="24">
        <v>2016.1</v>
      </c>
      <c r="F48" s="25">
        <v>42409</v>
      </c>
      <c r="G48" s="25">
        <v>35991</v>
      </c>
      <c r="H48" s="24" t="s">
        <v>49</v>
      </c>
      <c r="I48" s="11"/>
      <c r="J48" s="11"/>
      <c r="K48" s="11"/>
      <c r="L48" s="11" t="s">
        <v>438</v>
      </c>
      <c r="M48" s="7"/>
      <c r="N48" s="11"/>
      <c r="O48" s="11"/>
      <c r="P48" s="11"/>
      <c r="Q48" s="5"/>
      <c r="R48" s="64">
        <v>2008</v>
      </c>
      <c r="S48" s="95">
        <f t="shared" si="2"/>
        <v>25.2</v>
      </c>
      <c r="T48" s="95">
        <f t="shared" si="3"/>
        <v>7.6</v>
      </c>
    </row>
    <row r="49" spans="1:20" s="6" customFormat="1" x14ac:dyDescent="0.2">
      <c r="A49" s="24" t="s">
        <v>3</v>
      </c>
      <c r="B49" s="24" t="s">
        <v>174</v>
      </c>
      <c r="C49" s="81" t="s">
        <v>618</v>
      </c>
      <c r="D49" s="87">
        <v>0</v>
      </c>
      <c r="E49" s="24">
        <v>2022.1</v>
      </c>
      <c r="F49" s="25">
        <v>44643</v>
      </c>
      <c r="G49" s="25">
        <v>35640</v>
      </c>
      <c r="H49" s="24" t="s">
        <v>619</v>
      </c>
      <c r="I49" s="11"/>
      <c r="J49" s="11"/>
      <c r="K49" s="11" t="s">
        <v>436</v>
      </c>
      <c r="L49" s="11"/>
      <c r="M49" s="7"/>
      <c r="N49" s="11"/>
      <c r="O49" s="11"/>
      <c r="P49" s="11"/>
      <c r="Q49" s="172"/>
      <c r="R49" s="64">
        <v>2008</v>
      </c>
      <c r="S49" s="95">
        <f t="shared" si="2"/>
        <v>26.1</v>
      </c>
      <c r="T49" s="95">
        <f t="shared" si="3"/>
        <v>1.5</v>
      </c>
    </row>
    <row r="50" spans="1:20" s="6" customFormat="1" ht="27.75" customHeight="1" x14ac:dyDescent="0.2">
      <c r="A50" s="24" t="s">
        <v>3</v>
      </c>
      <c r="B50" s="24" t="s">
        <v>175</v>
      </c>
      <c r="C50" s="81" t="s">
        <v>616</v>
      </c>
      <c r="D50" s="87" t="s">
        <v>538</v>
      </c>
      <c r="E50" s="24">
        <v>2021.2</v>
      </c>
      <c r="F50" s="25">
        <v>44336</v>
      </c>
      <c r="G50" s="25">
        <v>35991</v>
      </c>
      <c r="H50" s="24" t="s">
        <v>50</v>
      </c>
      <c r="I50" s="11"/>
      <c r="J50" s="11"/>
      <c r="K50" s="11"/>
      <c r="L50" s="11" t="s">
        <v>438</v>
      </c>
      <c r="M50" s="7"/>
      <c r="N50" s="11"/>
      <c r="O50" s="11"/>
      <c r="P50" s="11"/>
      <c r="Q50" s="5"/>
      <c r="R50" s="64">
        <v>2008</v>
      </c>
      <c r="S50" s="95">
        <f t="shared" si="2"/>
        <v>25.2</v>
      </c>
      <c r="T50" s="95">
        <f t="shared" si="3"/>
        <v>2.2999999999999998</v>
      </c>
    </row>
    <row r="51" spans="1:20" s="6" customFormat="1" ht="25.5" x14ac:dyDescent="0.2">
      <c r="A51" s="24" t="s">
        <v>3</v>
      </c>
      <c r="B51" s="24" t="s">
        <v>176</v>
      </c>
      <c r="C51" s="81" t="s">
        <v>642</v>
      </c>
      <c r="D51" s="87">
        <v>1</v>
      </c>
      <c r="E51" s="24">
        <v>2023.2</v>
      </c>
      <c r="F51" s="25">
        <v>45091</v>
      </c>
      <c r="G51" s="25">
        <v>45091</v>
      </c>
      <c r="H51" s="24" t="s">
        <v>51</v>
      </c>
      <c r="I51" s="11"/>
      <c r="J51" s="11"/>
      <c r="K51" s="11" t="s">
        <v>436</v>
      </c>
      <c r="L51" s="11"/>
      <c r="M51" s="7"/>
      <c r="N51" s="11"/>
      <c r="O51" s="11"/>
      <c r="P51" s="11"/>
      <c r="Q51" s="5" t="s">
        <v>224</v>
      </c>
      <c r="R51" s="64">
        <v>2008</v>
      </c>
      <c r="S51" s="95">
        <f t="shared" si="2"/>
        <v>0.2</v>
      </c>
      <c r="T51" s="95">
        <f t="shared" si="3"/>
        <v>0.2</v>
      </c>
    </row>
    <row r="52" spans="1:20" s="6" customFormat="1" x14ac:dyDescent="0.2">
      <c r="A52" s="24" t="s">
        <v>3</v>
      </c>
      <c r="B52" s="24" t="s">
        <v>177</v>
      </c>
      <c r="C52" s="81" t="s">
        <v>177</v>
      </c>
      <c r="D52" s="87" t="s">
        <v>12</v>
      </c>
      <c r="E52" s="24">
        <v>2011.2</v>
      </c>
      <c r="F52" s="25">
        <v>40668</v>
      </c>
      <c r="G52" s="25">
        <v>40667</v>
      </c>
      <c r="H52" s="24" t="s">
        <v>367</v>
      </c>
      <c r="I52" s="11"/>
      <c r="J52" s="11"/>
      <c r="K52" s="11"/>
      <c r="L52" s="11"/>
      <c r="M52" s="7"/>
      <c r="N52" s="11"/>
      <c r="O52" s="11"/>
      <c r="P52" s="11"/>
      <c r="Q52" s="5" t="s">
        <v>405</v>
      </c>
      <c r="R52" s="64">
        <v>2008</v>
      </c>
      <c r="S52" s="95" t="str">
        <f t="shared" si="2"/>
        <v/>
      </c>
      <c r="T52" s="95" t="str">
        <f t="shared" si="3"/>
        <v/>
      </c>
    </row>
    <row r="53" spans="1:20" s="6" customFormat="1" x14ac:dyDescent="0.2">
      <c r="A53" s="24" t="s">
        <v>3</v>
      </c>
      <c r="B53" s="24" t="s">
        <v>178</v>
      </c>
      <c r="C53" s="81" t="s">
        <v>178</v>
      </c>
      <c r="D53" s="87" t="s">
        <v>12</v>
      </c>
      <c r="E53" s="24">
        <v>2019.2</v>
      </c>
      <c r="F53" s="25">
        <v>36816</v>
      </c>
      <c r="G53" s="25">
        <v>43634</v>
      </c>
      <c r="H53" s="24" t="s">
        <v>52</v>
      </c>
      <c r="I53" s="11"/>
      <c r="J53" s="11"/>
      <c r="K53" s="11"/>
      <c r="L53" s="11"/>
      <c r="M53" s="7"/>
      <c r="N53" s="11"/>
      <c r="O53" s="11"/>
      <c r="P53" s="11"/>
      <c r="Q53" s="5"/>
      <c r="R53" s="64"/>
      <c r="S53" s="95" t="str">
        <f t="shared" si="2"/>
        <v/>
      </c>
      <c r="T53" s="95" t="str">
        <f t="shared" si="3"/>
        <v/>
      </c>
    </row>
    <row r="54" spans="1:20" s="6" customFormat="1" x14ac:dyDescent="0.2">
      <c r="A54" s="24" t="s">
        <v>3</v>
      </c>
      <c r="B54" s="24" t="s">
        <v>179</v>
      </c>
      <c r="C54" s="81" t="s">
        <v>502</v>
      </c>
      <c r="D54" s="87">
        <v>2</v>
      </c>
      <c r="E54" s="24" t="s">
        <v>503</v>
      </c>
      <c r="F54" s="25">
        <v>42823</v>
      </c>
      <c r="G54" s="25">
        <v>42823</v>
      </c>
      <c r="H54" s="24" t="s">
        <v>53</v>
      </c>
      <c r="I54" s="11"/>
      <c r="J54" s="11"/>
      <c r="K54" s="11"/>
      <c r="L54" s="11"/>
      <c r="M54" s="7"/>
      <c r="N54" s="11"/>
      <c r="O54" s="11"/>
      <c r="P54" s="11"/>
      <c r="Q54" s="5"/>
      <c r="R54" s="64">
        <v>2017</v>
      </c>
      <c r="S54" s="95">
        <f t="shared" si="2"/>
        <v>6.4</v>
      </c>
      <c r="T54" s="95">
        <f t="shared" si="3"/>
        <v>6.4</v>
      </c>
    </row>
    <row r="55" spans="1:20" s="50" customFormat="1" x14ac:dyDescent="0.2">
      <c r="A55" s="46" t="s">
        <v>3</v>
      </c>
      <c r="B55" s="46" t="s">
        <v>180</v>
      </c>
      <c r="C55" s="83" t="s">
        <v>54</v>
      </c>
      <c r="D55" s="87">
        <v>2</v>
      </c>
      <c r="E55" s="46"/>
      <c r="F55" s="47">
        <v>37187</v>
      </c>
      <c r="G55" s="47">
        <v>37187</v>
      </c>
      <c r="H55" s="46" t="s">
        <v>14</v>
      </c>
      <c r="I55" s="48"/>
      <c r="J55" s="48"/>
      <c r="K55" s="48"/>
      <c r="L55" s="11"/>
      <c r="M55" s="7"/>
      <c r="N55" s="48"/>
      <c r="O55" s="11"/>
      <c r="P55" s="11"/>
      <c r="Q55" s="49"/>
      <c r="R55" s="70"/>
      <c r="S55" s="95">
        <f t="shared" si="2"/>
        <v>21.9</v>
      </c>
      <c r="T55" s="95">
        <f t="shared" si="3"/>
        <v>21.9</v>
      </c>
    </row>
    <row r="56" spans="1:20" s="6" customFormat="1" ht="25.5" x14ac:dyDescent="0.2">
      <c r="A56" s="24" t="s">
        <v>3</v>
      </c>
      <c r="B56" s="24" t="s">
        <v>181</v>
      </c>
      <c r="C56" s="81" t="s">
        <v>55</v>
      </c>
      <c r="D56" s="87" t="s">
        <v>538</v>
      </c>
      <c r="E56" s="24"/>
      <c r="F56" s="25">
        <v>36314</v>
      </c>
      <c r="G56" s="25">
        <v>36314</v>
      </c>
      <c r="H56" s="24" t="s">
        <v>56</v>
      </c>
      <c r="I56" s="11"/>
      <c r="J56" s="11"/>
      <c r="K56" s="11"/>
      <c r="L56" s="11" t="s">
        <v>438</v>
      </c>
      <c r="M56" s="7"/>
      <c r="N56" s="11"/>
      <c r="O56" s="11"/>
      <c r="P56" s="11"/>
      <c r="Q56" s="5" t="s">
        <v>534</v>
      </c>
      <c r="R56" s="64"/>
      <c r="S56" s="95">
        <f t="shared" si="2"/>
        <v>24.3</v>
      </c>
      <c r="T56" s="95">
        <f t="shared" si="3"/>
        <v>24.3</v>
      </c>
    </row>
    <row r="57" spans="1:20" s="6" customFormat="1" x14ac:dyDescent="0.2">
      <c r="A57" s="24" t="s">
        <v>3</v>
      </c>
      <c r="B57" s="24" t="s">
        <v>182</v>
      </c>
      <c r="C57" s="81" t="s">
        <v>606</v>
      </c>
      <c r="D57" s="87">
        <v>2</v>
      </c>
      <c r="E57" s="24" t="s">
        <v>611</v>
      </c>
      <c r="F57" s="23">
        <v>44305</v>
      </c>
      <c r="G57" s="23">
        <v>44305</v>
      </c>
      <c r="H57" s="24" t="s">
        <v>57</v>
      </c>
      <c r="I57" s="11" t="s">
        <v>278</v>
      </c>
      <c r="J57" s="11">
        <v>200810</v>
      </c>
      <c r="K57" s="11" t="s">
        <v>436</v>
      </c>
      <c r="L57" s="11" t="s">
        <v>438</v>
      </c>
      <c r="M57" s="7"/>
      <c r="N57" s="11"/>
      <c r="O57" s="11"/>
      <c r="P57" s="11"/>
      <c r="Q57" s="5"/>
      <c r="R57" s="64">
        <v>2021</v>
      </c>
      <c r="S57" s="95">
        <f t="shared" si="2"/>
        <v>2.4</v>
      </c>
      <c r="T57" s="95">
        <f t="shared" si="3"/>
        <v>2.4</v>
      </c>
    </row>
    <row r="58" spans="1:20" s="6" customFormat="1" x14ac:dyDescent="0.2">
      <c r="A58" s="24" t="s">
        <v>3</v>
      </c>
      <c r="B58" s="24" t="s">
        <v>183</v>
      </c>
      <c r="C58" s="81" t="s">
        <v>504</v>
      </c>
      <c r="D58" s="87">
        <v>2</v>
      </c>
      <c r="E58" s="24" t="s">
        <v>503</v>
      </c>
      <c r="F58" s="25">
        <v>42823</v>
      </c>
      <c r="G58" s="25">
        <v>42823</v>
      </c>
      <c r="H58" s="24" t="s">
        <v>58</v>
      </c>
      <c r="I58" s="11"/>
      <c r="J58" s="11"/>
      <c r="K58" s="11"/>
      <c r="L58" s="11"/>
      <c r="M58" s="7"/>
      <c r="N58" s="11"/>
      <c r="O58" s="11"/>
      <c r="P58" s="11"/>
      <c r="Q58" s="5"/>
      <c r="R58" s="64">
        <v>2008</v>
      </c>
      <c r="S58" s="95">
        <f t="shared" si="2"/>
        <v>6.4</v>
      </c>
      <c r="T58" s="95">
        <f t="shared" si="3"/>
        <v>6.4</v>
      </c>
    </row>
    <row r="59" spans="1:20" s="6" customFormat="1" ht="25.5" x14ac:dyDescent="0.2">
      <c r="A59" s="24" t="s">
        <v>3</v>
      </c>
      <c r="B59" s="24" t="s">
        <v>184</v>
      </c>
      <c r="C59" s="81" t="s">
        <v>493</v>
      </c>
      <c r="D59" s="87" t="s">
        <v>538</v>
      </c>
      <c r="E59" s="24">
        <v>2016.3</v>
      </c>
      <c r="F59" s="25">
        <v>42668</v>
      </c>
      <c r="G59" s="25">
        <v>36731</v>
      </c>
      <c r="H59" s="24" t="s">
        <v>59</v>
      </c>
      <c r="I59" s="11"/>
      <c r="J59" s="11"/>
      <c r="K59" s="11"/>
      <c r="L59" s="11" t="s">
        <v>438</v>
      </c>
      <c r="M59" s="7"/>
      <c r="N59" s="11">
        <v>331022</v>
      </c>
      <c r="O59" s="11" t="s">
        <v>463</v>
      </c>
      <c r="P59" s="11" t="s">
        <v>449</v>
      </c>
      <c r="Q59" s="5"/>
      <c r="R59" s="64">
        <v>2008</v>
      </c>
      <c r="S59" s="95">
        <f t="shared" si="2"/>
        <v>23.1</v>
      </c>
      <c r="T59" s="95">
        <f t="shared" si="3"/>
        <v>6.9</v>
      </c>
    </row>
    <row r="60" spans="1:20" s="6" customFormat="1" ht="15.95" customHeight="1" x14ac:dyDescent="0.2">
      <c r="A60" s="24" t="s">
        <v>3</v>
      </c>
      <c r="B60" s="24" t="s">
        <v>185</v>
      </c>
      <c r="C60" s="81" t="s">
        <v>632</v>
      </c>
      <c r="D60" s="87">
        <v>1</v>
      </c>
      <c r="E60" s="24">
        <v>2022.2</v>
      </c>
      <c r="F60" s="25">
        <v>44741</v>
      </c>
      <c r="G60" s="25">
        <v>44741</v>
      </c>
      <c r="H60" s="24" t="s">
        <v>60</v>
      </c>
      <c r="I60" s="11"/>
      <c r="J60" s="11"/>
      <c r="K60" s="11"/>
      <c r="L60" s="11"/>
      <c r="M60" s="7"/>
      <c r="N60" s="11">
        <v>331042</v>
      </c>
      <c r="O60" s="11" t="s">
        <v>465</v>
      </c>
      <c r="P60" s="11" t="s">
        <v>449</v>
      </c>
      <c r="Q60" s="5"/>
      <c r="R60" s="64">
        <v>2022</v>
      </c>
      <c r="S60" s="95">
        <f t="shared" si="2"/>
        <v>1.2</v>
      </c>
      <c r="T60" s="95">
        <f t="shared" si="3"/>
        <v>1.2</v>
      </c>
    </row>
    <row r="61" spans="1:20" s="6" customFormat="1" x14ac:dyDescent="0.2">
      <c r="A61" s="24" t="s">
        <v>3</v>
      </c>
      <c r="B61" s="24" t="s">
        <v>186</v>
      </c>
      <c r="C61" s="81" t="s">
        <v>61</v>
      </c>
      <c r="D61" s="87">
        <v>1</v>
      </c>
      <c r="E61" s="24"/>
      <c r="F61" s="25">
        <v>37285</v>
      </c>
      <c r="G61" s="25">
        <v>37285</v>
      </c>
      <c r="H61" s="24" t="s">
        <v>62</v>
      </c>
      <c r="I61" s="11"/>
      <c r="J61" s="11"/>
      <c r="K61" s="11"/>
      <c r="L61" s="11"/>
      <c r="M61" s="7"/>
      <c r="N61" s="11"/>
      <c r="O61" s="11"/>
      <c r="P61" s="11"/>
      <c r="Q61" s="5" t="s">
        <v>634</v>
      </c>
      <c r="R61" s="64"/>
      <c r="S61" s="95">
        <f t="shared" si="2"/>
        <v>21.6</v>
      </c>
      <c r="T61" s="95">
        <f t="shared" si="3"/>
        <v>21.6</v>
      </c>
    </row>
    <row r="62" spans="1:20" s="6" customFormat="1" ht="25.5" x14ac:dyDescent="0.2">
      <c r="A62" s="24" t="s">
        <v>12</v>
      </c>
      <c r="B62" s="24" t="s">
        <v>187</v>
      </c>
      <c r="C62" s="81" t="s">
        <v>187</v>
      </c>
      <c r="D62" s="87" t="s">
        <v>12</v>
      </c>
      <c r="E62" s="24">
        <v>2016.3</v>
      </c>
      <c r="F62" s="25">
        <v>42668</v>
      </c>
      <c r="G62" s="25">
        <v>42668</v>
      </c>
      <c r="H62" s="24" t="s">
        <v>63</v>
      </c>
      <c r="I62" s="11"/>
      <c r="J62" s="11"/>
      <c r="K62" s="11"/>
      <c r="L62" s="11"/>
      <c r="M62" s="7"/>
      <c r="N62" s="11"/>
      <c r="O62" s="11"/>
      <c r="P62" s="11"/>
      <c r="Q62" s="5"/>
      <c r="R62" s="64">
        <v>2008</v>
      </c>
      <c r="S62" s="95" t="str">
        <f t="shared" si="2"/>
        <v/>
      </c>
      <c r="T62" s="95" t="str">
        <f t="shared" si="3"/>
        <v/>
      </c>
    </row>
    <row r="63" spans="1:20" s="6" customFormat="1" ht="15.95" customHeight="1" x14ac:dyDescent="0.2">
      <c r="A63" s="24" t="s">
        <v>3</v>
      </c>
      <c r="B63" s="24" t="s">
        <v>188</v>
      </c>
      <c r="C63" s="81" t="s">
        <v>355</v>
      </c>
      <c r="D63" s="87" t="s">
        <v>538</v>
      </c>
      <c r="E63" s="24">
        <v>2013.1</v>
      </c>
      <c r="F63" s="25">
        <v>41373</v>
      </c>
      <c r="G63" s="25">
        <v>38371</v>
      </c>
      <c r="H63" s="24" t="s">
        <v>383</v>
      </c>
      <c r="I63" s="11"/>
      <c r="J63" s="11"/>
      <c r="K63" s="11"/>
      <c r="L63" s="11" t="s">
        <v>438</v>
      </c>
      <c r="M63" s="7"/>
      <c r="N63" s="11"/>
      <c r="O63" s="11"/>
      <c r="P63" s="11"/>
      <c r="Q63" s="5"/>
      <c r="R63" s="64">
        <v>2008</v>
      </c>
      <c r="S63" s="95">
        <f t="shared" si="2"/>
        <v>18.600000000000001</v>
      </c>
      <c r="T63" s="95">
        <f t="shared" si="3"/>
        <v>10.4</v>
      </c>
    </row>
    <row r="64" spans="1:20" s="6" customFormat="1" ht="25.5" x14ac:dyDescent="0.2">
      <c r="A64" s="24" t="s">
        <v>3</v>
      </c>
      <c r="B64" s="24" t="s">
        <v>138</v>
      </c>
      <c r="C64" s="81" t="s">
        <v>636</v>
      </c>
      <c r="D64" s="87">
        <v>1</v>
      </c>
      <c r="E64" s="24">
        <v>2022.3</v>
      </c>
      <c r="F64" s="25">
        <v>44880</v>
      </c>
      <c r="G64" s="25">
        <v>38020</v>
      </c>
      <c r="H64" s="24" t="s">
        <v>544</v>
      </c>
      <c r="I64" s="11"/>
      <c r="J64" s="11"/>
      <c r="K64" s="11"/>
      <c r="L64" s="11"/>
      <c r="M64" s="7"/>
      <c r="N64" s="11"/>
      <c r="O64" s="11" t="s">
        <v>545</v>
      </c>
      <c r="P64" s="11"/>
      <c r="Q64" s="172"/>
      <c r="R64" s="64"/>
      <c r="S64" s="95">
        <f t="shared" si="2"/>
        <v>19.600000000000001</v>
      </c>
      <c r="T64" s="95">
        <f t="shared" si="3"/>
        <v>0.8</v>
      </c>
    </row>
    <row r="65" spans="1:20" s="6" customFormat="1" x14ac:dyDescent="0.2">
      <c r="A65" s="171" t="s">
        <v>3</v>
      </c>
      <c r="B65" s="162" t="s">
        <v>138</v>
      </c>
      <c r="C65" s="163" t="s">
        <v>384</v>
      </c>
      <c r="D65" s="164"/>
      <c r="E65" s="162">
        <v>2012.1</v>
      </c>
      <c r="F65" s="165">
        <v>40955</v>
      </c>
      <c r="G65" s="165">
        <v>38020</v>
      </c>
      <c r="H65" s="162" t="s">
        <v>64</v>
      </c>
      <c r="I65" s="166"/>
      <c r="J65" s="166"/>
      <c r="K65" s="166"/>
      <c r="L65" s="166"/>
      <c r="M65" s="167"/>
      <c r="N65" s="166">
        <v>331074</v>
      </c>
      <c r="O65" s="166" t="s">
        <v>458</v>
      </c>
      <c r="P65" s="166" t="s">
        <v>460</v>
      </c>
      <c r="Q65" s="168"/>
      <c r="R65" s="169"/>
      <c r="S65" s="170" t="str">
        <f t="shared" si="2"/>
        <v/>
      </c>
      <c r="T65" s="170" t="str">
        <f t="shared" si="3"/>
        <v/>
      </c>
    </row>
    <row r="66" spans="1:20" s="6" customFormat="1" ht="25.5" x14ac:dyDescent="0.2">
      <c r="A66" s="171" t="s">
        <v>3</v>
      </c>
      <c r="B66" s="162" t="s">
        <v>138</v>
      </c>
      <c r="C66" s="163" t="s">
        <v>333</v>
      </c>
      <c r="D66" s="164"/>
      <c r="E66" s="162">
        <v>2012.1</v>
      </c>
      <c r="F66" s="165">
        <v>40955</v>
      </c>
      <c r="G66" s="165">
        <v>38020</v>
      </c>
      <c r="H66" s="162" t="s">
        <v>65</v>
      </c>
      <c r="I66" s="166"/>
      <c r="J66" s="166">
        <v>200810</v>
      </c>
      <c r="K66" s="166"/>
      <c r="L66" s="166"/>
      <c r="M66" s="167"/>
      <c r="N66" s="166"/>
      <c r="O66" s="166"/>
      <c r="P66" s="166"/>
      <c r="Q66" s="168"/>
      <c r="R66" s="169"/>
      <c r="S66" s="170" t="str">
        <f t="shared" si="2"/>
        <v/>
      </c>
      <c r="T66" s="170" t="str">
        <f t="shared" si="3"/>
        <v/>
      </c>
    </row>
    <row r="67" spans="1:20" s="6" customFormat="1" ht="15.95" customHeight="1" x14ac:dyDescent="0.2">
      <c r="A67" s="24" t="s">
        <v>3</v>
      </c>
      <c r="B67" s="24" t="s">
        <v>189</v>
      </c>
      <c r="C67" s="81" t="s">
        <v>189</v>
      </c>
      <c r="D67" s="87"/>
      <c r="E67" s="24"/>
      <c r="F67" s="25"/>
      <c r="G67" s="25"/>
      <c r="H67" s="24" t="s">
        <v>240</v>
      </c>
      <c r="I67" s="11"/>
      <c r="J67" s="11"/>
      <c r="K67" s="11"/>
      <c r="L67" s="11"/>
      <c r="M67" s="7"/>
      <c r="N67" s="11">
        <v>331045</v>
      </c>
      <c r="O67" s="11" t="s">
        <v>459</v>
      </c>
      <c r="P67" s="11" t="s">
        <v>460</v>
      </c>
      <c r="Q67" s="5"/>
      <c r="R67" s="64"/>
      <c r="S67" s="95" t="str">
        <f t="shared" si="2"/>
        <v/>
      </c>
      <c r="T67" s="95" t="str">
        <f t="shared" si="3"/>
        <v/>
      </c>
    </row>
    <row r="68" spans="1:20" s="6" customFormat="1" ht="15.95" customHeight="1" x14ac:dyDescent="0.2">
      <c r="A68" s="24" t="s">
        <v>3</v>
      </c>
      <c r="B68" s="24" t="s">
        <v>189</v>
      </c>
      <c r="C68" s="81" t="s">
        <v>399</v>
      </c>
      <c r="D68" s="87">
        <v>1</v>
      </c>
      <c r="E68" s="24"/>
      <c r="F68" s="25">
        <v>39560</v>
      </c>
      <c r="G68" s="25">
        <v>37945</v>
      </c>
      <c r="H68" s="24" t="s">
        <v>275</v>
      </c>
      <c r="I68" s="11"/>
      <c r="J68" s="11"/>
      <c r="K68" s="11"/>
      <c r="L68" s="11"/>
      <c r="M68" s="7"/>
      <c r="N68" s="11"/>
      <c r="O68" s="11"/>
      <c r="P68" s="11"/>
      <c r="Q68" s="5" t="s">
        <v>635</v>
      </c>
      <c r="R68" s="64">
        <v>2008</v>
      </c>
      <c r="S68" s="95">
        <f t="shared" ref="S68:S103" si="4">IF(OR(D68="W",D68="N/A",D68="Closed",ISBLANK(D68)),"",ROUND(($H$1-G68)/365,1))</f>
        <v>19.8</v>
      </c>
      <c r="T68" s="95">
        <f t="shared" ref="T68:T103" si="5">IF(OR(D68="W",D68="N/A",D68="Closed",ISBLANK(D68)),"",ROUND(($H$1-F68)/365,1))</f>
        <v>15.4</v>
      </c>
    </row>
    <row r="69" spans="1:20" s="6" customFormat="1" ht="15.95" customHeight="1" x14ac:dyDescent="0.2">
      <c r="A69" s="24" t="s">
        <v>3</v>
      </c>
      <c r="B69" s="24" t="s">
        <v>189</v>
      </c>
      <c r="C69" s="81" t="s">
        <v>400</v>
      </c>
      <c r="D69" s="87">
        <v>1</v>
      </c>
      <c r="E69" s="24"/>
      <c r="F69" s="25">
        <v>39560</v>
      </c>
      <c r="G69" s="25">
        <v>37945</v>
      </c>
      <c r="H69" s="24" t="s">
        <v>276</v>
      </c>
      <c r="I69" s="11"/>
      <c r="J69" s="11"/>
      <c r="K69" s="11"/>
      <c r="L69" s="11"/>
      <c r="M69" s="7"/>
      <c r="N69" s="11"/>
      <c r="O69" s="11"/>
      <c r="P69" s="11"/>
      <c r="Q69" s="5" t="s">
        <v>517</v>
      </c>
      <c r="R69" s="64">
        <v>2008</v>
      </c>
      <c r="S69" s="95">
        <f t="shared" si="4"/>
        <v>19.8</v>
      </c>
      <c r="T69" s="95">
        <f t="shared" si="5"/>
        <v>15.4</v>
      </c>
    </row>
    <row r="70" spans="1:20" s="6" customFormat="1" ht="15.95" customHeight="1" x14ac:dyDescent="0.2">
      <c r="A70" s="24" t="s">
        <v>3</v>
      </c>
      <c r="B70" s="24" t="s">
        <v>190</v>
      </c>
      <c r="C70" s="81" t="s">
        <v>66</v>
      </c>
      <c r="D70" s="87" t="s">
        <v>12</v>
      </c>
      <c r="E70" s="24">
        <v>2018.2</v>
      </c>
      <c r="F70" s="25">
        <v>43277</v>
      </c>
      <c r="G70" s="25">
        <v>43277</v>
      </c>
      <c r="H70" s="24" t="s">
        <v>67</v>
      </c>
      <c r="I70" s="11"/>
      <c r="J70" s="11"/>
      <c r="K70" s="11"/>
      <c r="L70" s="11"/>
      <c r="M70" s="7"/>
      <c r="N70" s="11"/>
      <c r="O70" s="11"/>
      <c r="P70" s="11"/>
      <c r="Q70" s="5"/>
      <c r="R70" s="64"/>
      <c r="S70" s="95" t="str">
        <f t="shared" si="4"/>
        <v/>
      </c>
      <c r="T70" s="95" t="str">
        <f t="shared" si="5"/>
        <v/>
      </c>
    </row>
    <row r="71" spans="1:20" s="6" customFormat="1" ht="25.5" x14ac:dyDescent="0.2">
      <c r="A71" s="24" t="s">
        <v>3</v>
      </c>
      <c r="B71" s="24" t="s">
        <v>191</v>
      </c>
      <c r="C71" s="81" t="s">
        <v>638</v>
      </c>
      <c r="D71" s="87">
        <v>2</v>
      </c>
      <c r="E71" s="24" t="s">
        <v>639</v>
      </c>
      <c r="F71" s="25">
        <v>45047</v>
      </c>
      <c r="G71" s="25">
        <v>45047</v>
      </c>
      <c r="H71" s="24" t="s">
        <v>68</v>
      </c>
      <c r="I71" s="11"/>
      <c r="J71" s="11"/>
      <c r="K71" s="11"/>
      <c r="L71" s="11"/>
      <c r="M71" s="7"/>
      <c r="N71" s="11"/>
      <c r="O71" s="11"/>
      <c r="P71" s="11"/>
      <c r="Q71" s="172"/>
      <c r="R71" s="64">
        <v>2023</v>
      </c>
      <c r="S71" s="95">
        <f t="shared" si="4"/>
        <v>0.3</v>
      </c>
      <c r="T71" s="95">
        <f t="shared" si="5"/>
        <v>0.3</v>
      </c>
    </row>
    <row r="72" spans="1:20" s="6" customFormat="1" ht="25.5" x14ac:dyDescent="0.2">
      <c r="A72" s="24" t="s">
        <v>3</v>
      </c>
      <c r="B72" s="24" t="s">
        <v>192</v>
      </c>
      <c r="C72" s="81" t="s">
        <v>530</v>
      </c>
      <c r="D72" s="87">
        <v>2</v>
      </c>
      <c r="E72" s="24" t="s">
        <v>526</v>
      </c>
      <c r="F72" s="25">
        <v>43025</v>
      </c>
      <c r="G72" s="25">
        <v>43025</v>
      </c>
      <c r="H72" s="24" t="s">
        <v>69</v>
      </c>
      <c r="I72" s="11"/>
      <c r="J72" s="11"/>
      <c r="K72" s="11"/>
      <c r="L72" s="11"/>
      <c r="M72" s="7"/>
      <c r="N72" s="11"/>
      <c r="O72" s="11"/>
      <c r="P72" s="11"/>
      <c r="Q72" s="5"/>
      <c r="R72" s="64">
        <v>2017</v>
      </c>
      <c r="S72" s="95">
        <f t="shared" si="4"/>
        <v>5.9</v>
      </c>
      <c r="T72" s="95">
        <f t="shared" si="5"/>
        <v>5.9</v>
      </c>
    </row>
    <row r="73" spans="1:20" s="6" customFormat="1" ht="25.5" x14ac:dyDescent="0.2">
      <c r="A73" s="24" t="s">
        <v>3</v>
      </c>
      <c r="B73" s="24" t="s">
        <v>193</v>
      </c>
      <c r="C73" s="81" t="s">
        <v>640</v>
      </c>
      <c r="D73" s="87">
        <v>2</v>
      </c>
      <c r="E73" s="24" t="s">
        <v>639</v>
      </c>
      <c r="F73" s="25">
        <v>45047</v>
      </c>
      <c r="G73" s="25">
        <v>45047</v>
      </c>
      <c r="H73" s="24" t="s">
        <v>70</v>
      </c>
      <c r="I73" s="173" t="s">
        <v>439</v>
      </c>
      <c r="J73" s="11"/>
      <c r="K73" s="11" t="s">
        <v>436</v>
      </c>
      <c r="L73" s="11"/>
      <c r="M73" s="7"/>
      <c r="N73" s="11"/>
      <c r="O73" s="11"/>
      <c r="P73" s="11"/>
      <c r="R73" s="64">
        <v>2023</v>
      </c>
      <c r="S73" s="95">
        <f t="shared" si="4"/>
        <v>0.3</v>
      </c>
      <c r="T73" s="95">
        <f t="shared" si="5"/>
        <v>0.3</v>
      </c>
    </row>
    <row r="74" spans="1:20" s="6" customFormat="1" ht="25.5" x14ac:dyDescent="0.2">
      <c r="A74" s="24" t="s">
        <v>3</v>
      </c>
      <c r="B74" s="24" t="s">
        <v>194</v>
      </c>
      <c r="C74" s="81" t="s">
        <v>617</v>
      </c>
      <c r="D74" s="87">
        <v>1</v>
      </c>
      <c r="E74" s="24">
        <v>2021.2</v>
      </c>
      <c r="F74" s="25">
        <v>44336</v>
      </c>
      <c r="G74" s="25">
        <v>43488</v>
      </c>
      <c r="H74" s="24" t="s">
        <v>71</v>
      </c>
      <c r="I74" s="11">
        <v>7</v>
      </c>
      <c r="J74" s="11">
        <v>201403</v>
      </c>
      <c r="K74" s="11"/>
      <c r="L74" s="11"/>
      <c r="M74" s="7"/>
      <c r="N74" s="11"/>
      <c r="O74" s="11"/>
      <c r="P74" s="11"/>
      <c r="Q74" s="5"/>
      <c r="R74" s="64">
        <v>2008</v>
      </c>
      <c r="S74" s="95">
        <f t="shared" si="4"/>
        <v>4.5999999999999996</v>
      </c>
      <c r="T74" s="95">
        <f t="shared" si="5"/>
        <v>2.2999999999999998</v>
      </c>
    </row>
    <row r="75" spans="1:20" s="6" customFormat="1" x14ac:dyDescent="0.2">
      <c r="A75" s="24" t="s">
        <v>3</v>
      </c>
      <c r="B75" s="24" t="s">
        <v>195</v>
      </c>
      <c r="C75" s="81" t="s">
        <v>641</v>
      </c>
      <c r="D75" s="87">
        <v>2</v>
      </c>
      <c r="E75" s="24" t="s">
        <v>639</v>
      </c>
      <c r="F75" s="25">
        <v>45047</v>
      </c>
      <c r="G75" s="25">
        <v>45047</v>
      </c>
      <c r="H75" s="24" t="s">
        <v>72</v>
      </c>
      <c r="I75" s="11"/>
      <c r="J75" s="11"/>
      <c r="K75" s="11"/>
      <c r="L75" s="11"/>
      <c r="M75" s="7"/>
      <c r="N75" s="11"/>
      <c r="O75" s="11"/>
      <c r="P75" s="11"/>
      <c r="Q75" s="5"/>
      <c r="R75" s="64">
        <v>2023</v>
      </c>
      <c r="S75" s="95">
        <f t="shared" si="4"/>
        <v>0.3</v>
      </c>
      <c r="T75" s="95">
        <f t="shared" si="5"/>
        <v>0.3</v>
      </c>
    </row>
    <row r="76" spans="1:20" s="6" customFormat="1" x14ac:dyDescent="0.2">
      <c r="A76" s="24" t="s">
        <v>3</v>
      </c>
      <c r="B76" s="24" t="s">
        <v>231</v>
      </c>
      <c r="C76" s="81" t="s">
        <v>231</v>
      </c>
      <c r="D76" s="87" t="s">
        <v>12</v>
      </c>
      <c r="E76" s="24">
        <v>2015.2</v>
      </c>
      <c r="F76" s="25">
        <v>42114</v>
      </c>
      <c r="G76" s="25">
        <v>42114</v>
      </c>
      <c r="H76" s="24" t="s">
        <v>238</v>
      </c>
      <c r="I76" s="11" t="s">
        <v>420</v>
      </c>
      <c r="J76" s="11">
        <v>201403</v>
      </c>
      <c r="K76" s="11"/>
      <c r="L76" s="11"/>
      <c r="M76" s="7"/>
      <c r="N76" s="11"/>
      <c r="O76" s="11"/>
      <c r="P76" s="11"/>
      <c r="Q76" s="5"/>
      <c r="R76" s="64">
        <v>2008</v>
      </c>
      <c r="S76" s="95" t="str">
        <f t="shared" si="4"/>
        <v/>
      </c>
      <c r="T76" s="95" t="str">
        <f t="shared" si="5"/>
        <v/>
      </c>
    </row>
    <row r="77" spans="1:20" s="6" customFormat="1" ht="38.25" x14ac:dyDescent="0.2">
      <c r="A77" s="24" t="s">
        <v>3</v>
      </c>
      <c r="B77" s="24" t="s">
        <v>232</v>
      </c>
      <c r="C77" s="81" t="s">
        <v>519</v>
      </c>
      <c r="D77" s="87">
        <v>1</v>
      </c>
      <c r="E77" s="24">
        <v>2017.2</v>
      </c>
      <c r="F77" s="25">
        <v>42914</v>
      </c>
      <c r="G77" s="25">
        <v>42914</v>
      </c>
      <c r="H77" s="24" t="s">
        <v>239</v>
      </c>
      <c r="I77" s="11" t="s">
        <v>518</v>
      </c>
      <c r="J77" s="11">
        <v>201503</v>
      </c>
      <c r="K77" s="11"/>
      <c r="L77" s="11"/>
      <c r="M77" s="7"/>
      <c r="N77" s="11">
        <v>331096</v>
      </c>
      <c r="O77" s="11" t="s">
        <v>468</v>
      </c>
      <c r="P77" s="11" t="s">
        <v>449</v>
      </c>
      <c r="Q77" s="5"/>
      <c r="R77" s="64">
        <v>2017</v>
      </c>
      <c r="S77" s="95">
        <f t="shared" si="4"/>
        <v>6.2</v>
      </c>
      <c r="T77" s="95">
        <f t="shared" si="5"/>
        <v>6.2</v>
      </c>
    </row>
    <row r="78" spans="1:20" s="6" customFormat="1" ht="15.95" customHeight="1" x14ac:dyDescent="0.2">
      <c r="A78" s="24" t="s">
        <v>3</v>
      </c>
      <c r="B78" s="24" t="s">
        <v>290</v>
      </c>
      <c r="C78" s="81" t="s">
        <v>401</v>
      </c>
      <c r="D78" s="87">
        <v>1</v>
      </c>
      <c r="E78" s="24">
        <v>2013.1</v>
      </c>
      <c r="F78" s="25">
        <v>41373</v>
      </c>
      <c r="G78" s="25">
        <v>41373</v>
      </c>
      <c r="H78" s="24" t="s">
        <v>653</v>
      </c>
      <c r="I78" s="11">
        <v>3</v>
      </c>
      <c r="J78" s="11">
        <v>201504</v>
      </c>
      <c r="K78" s="11"/>
      <c r="L78" s="11"/>
      <c r="M78" s="7"/>
      <c r="N78" s="11"/>
      <c r="O78" s="11"/>
      <c r="P78" s="11"/>
      <c r="Q78" s="5" t="s">
        <v>223</v>
      </c>
      <c r="R78" s="64">
        <v>2009</v>
      </c>
      <c r="S78" s="95">
        <f t="shared" si="4"/>
        <v>10.4</v>
      </c>
      <c r="T78" s="95">
        <f t="shared" si="5"/>
        <v>10.4</v>
      </c>
    </row>
    <row r="79" spans="1:20" s="6" customFormat="1" x14ac:dyDescent="0.2">
      <c r="A79" s="24" t="s">
        <v>3</v>
      </c>
      <c r="B79" s="24" t="s">
        <v>291</v>
      </c>
      <c r="C79" s="81" t="s">
        <v>520</v>
      </c>
      <c r="D79" s="87">
        <v>1</v>
      </c>
      <c r="E79" s="24">
        <v>2017.2</v>
      </c>
      <c r="F79" s="25">
        <v>42914</v>
      </c>
      <c r="G79" s="25">
        <v>42914</v>
      </c>
      <c r="H79" s="24" t="s">
        <v>292</v>
      </c>
      <c r="I79" s="11"/>
      <c r="J79" s="11"/>
      <c r="K79" s="11"/>
      <c r="L79" s="11"/>
      <c r="M79" s="7"/>
      <c r="O79" s="11"/>
      <c r="P79" s="11"/>
      <c r="Q79" s="11">
        <v>331050</v>
      </c>
      <c r="R79" s="64">
        <v>2017</v>
      </c>
      <c r="S79" s="95">
        <f t="shared" si="4"/>
        <v>6.2</v>
      </c>
      <c r="T79" s="95">
        <f t="shared" si="5"/>
        <v>6.2</v>
      </c>
    </row>
    <row r="80" spans="1:20" s="144" customFormat="1" ht="25.5" x14ac:dyDescent="0.2">
      <c r="A80" s="24" t="s">
        <v>3</v>
      </c>
      <c r="B80" s="24" t="s">
        <v>302</v>
      </c>
      <c r="C80" s="81" t="s">
        <v>302</v>
      </c>
      <c r="D80" s="87" t="s">
        <v>12</v>
      </c>
      <c r="E80" s="24">
        <v>2009.2</v>
      </c>
      <c r="F80" s="25">
        <v>42114</v>
      </c>
      <c r="G80" s="25">
        <v>42114</v>
      </c>
      <c r="H80" s="24" t="s">
        <v>385</v>
      </c>
      <c r="I80" s="11"/>
      <c r="J80" s="11"/>
      <c r="K80" s="11"/>
      <c r="L80" s="11"/>
      <c r="M80" s="7"/>
      <c r="N80" s="11"/>
      <c r="O80" s="11"/>
      <c r="P80" s="11"/>
      <c r="Q80" s="5"/>
      <c r="R80" s="64">
        <v>2010</v>
      </c>
      <c r="S80" s="95" t="str">
        <f t="shared" si="4"/>
        <v/>
      </c>
      <c r="T80" s="95" t="str">
        <f t="shared" si="5"/>
        <v/>
      </c>
    </row>
    <row r="81" spans="1:20" s="6" customFormat="1" ht="25.5" x14ac:dyDescent="0.2">
      <c r="A81" s="24" t="s">
        <v>3</v>
      </c>
      <c r="B81" s="24" t="s">
        <v>304</v>
      </c>
      <c r="C81" s="81" t="s">
        <v>402</v>
      </c>
      <c r="D81" s="87" t="s">
        <v>538</v>
      </c>
      <c r="E81" s="24">
        <v>2009.3</v>
      </c>
      <c r="F81" s="25">
        <v>39988</v>
      </c>
      <c r="G81" s="25">
        <v>39988</v>
      </c>
      <c r="H81" s="24" t="s">
        <v>386</v>
      </c>
      <c r="I81" s="11"/>
      <c r="J81" s="11"/>
      <c r="K81" s="11"/>
      <c r="L81" s="11" t="s">
        <v>438</v>
      </c>
      <c r="M81" s="7"/>
      <c r="N81" s="11"/>
      <c r="O81" s="11"/>
      <c r="P81" s="11"/>
      <c r="Q81" s="5"/>
      <c r="R81" s="64"/>
      <c r="S81" s="95">
        <f t="shared" si="4"/>
        <v>14.2</v>
      </c>
      <c r="T81" s="95">
        <f t="shared" si="5"/>
        <v>14.2</v>
      </c>
    </row>
    <row r="82" spans="1:20" s="6" customFormat="1" ht="25.5" x14ac:dyDescent="0.2">
      <c r="A82" s="24" t="s">
        <v>3</v>
      </c>
      <c r="B82" s="24" t="s">
        <v>305</v>
      </c>
      <c r="C82" s="81" t="s">
        <v>546</v>
      </c>
      <c r="D82" s="87">
        <v>2</v>
      </c>
      <c r="E82" s="24" t="s">
        <v>547</v>
      </c>
      <c r="F82" s="25">
        <v>43206</v>
      </c>
      <c r="G82" s="25">
        <v>43206</v>
      </c>
      <c r="H82" s="24" t="s">
        <v>306</v>
      </c>
      <c r="I82" s="11"/>
      <c r="J82" s="11"/>
      <c r="K82" s="11"/>
      <c r="L82" s="11"/>
      <c r="M82" s="7"/>
      <c r="N82" s="11"/>
      <c r="O82" s="11"/>
      <c r="P82" s="11"/>
      <c r="Q82" s="5"/>
      <c r="R82" s="64">
        <v>2012</v>
      </c>
      <c r="S82" s="95">
        <f t="shared" si="4"/>
        <v>5.4</v>
      </c>
      <c r="T82" s="95">
        <f t="shared" si="5"/>
        <v>5.4</v>
      </c>
    </row>
    <row r="83" spans="1:20" s="6" customFormat="1" x14ac:dyDescent="0.2">
      <c r="A83" s="24" t="s">
        <v>3</v>
      </c>
      <c r="B83" s="24" t="s">
        <v>316</v>
      </c>
      <c r="C83" s="81" t="s">
        <v>643</v>
      </c>
      <c r="D83" s="87">
        <v>1</v>
      </c>
      <c r="E83" s="24">
        <v>2023.2</v>
      </c>
      <c r="F83" s="25">
        <v>45091</v>
      </c>
      <c r="G83" s="25">
        <v>45091</v>
      </c>
      <c r="H83" s="24" t="s">
        <v>317</v>
      </c>
      <c r="I83" s="11">
        <v>1</v>
      </c>
      <c r="J83" s="11">
        <v>201410</v>
      </c>
      <c r="K83" s="11"/>
      <c r="L83" s="11"/>
      <c r="M83" s="7"/>
      <c r="N83" s="11">
        <v>331088</v>
      </c>
      <c r="O83" s="11" t="s">
        <v>467</v>
      </c>
      <c r="P83" s="11" t="s">
        <v>449</v>
      </c>
      <c r="Q83" s="5"/>
      <c r="R83" s="64"/>
      <c r="S83" s="95">
        <f t="shared" si="4"/>
        <v>0.2</v>
      </c>
      <c r="T83" s="95">
        <f t="shared" si="5"/>
        <v>0.2</v>
      </c>
    </row>
    <row r="84" spans="1:20" s="6" customFormat="1" x14ac:dyDescent="0.2">
      <c r="A84" s="24" t="s">
        <v>3</v>
      </c>
      <c r="B84" s="24" t="s">
        <v>340</v>
      </c>
      <c r="C84" s="81" t="s">
        <v>607</v>
      </c>
      <c r="D84" s="87">
        <v>2</v>
      </c>
      <c r="E84" s="24" t="s">
        <v>611</v>
      </c>
      <c r="F84" s="25">
        <v>44305</v>
      </c>
      <c r="G84" s="25">
        <v>44305</v>
      </c>
      <c r="H84" s="24" t="s">
        <v>417</v>
      </c>
      <c r="I84" s="11"/>
      <c r="J84" s="11"/>
      <c r="K84" s="11"/>
      <c r="L84" s="11"/>
      <c r="M84" s="7" t="s">
        <v>336</v>
      </c>
      <c r="N84" s="11"/>
      <c r="O84" s="11"/>
      <c r="P84" s="11"/>
      <c r="Q84" s="5"/>
      <c r="R84" s="64"/>
      <c r="S84" s="95">
        <f t="shared" si="4"/>
        <v>2.4</v>
      </c>
      <c r="T84" s="95">
        <f t="shared" si="5"/>
        <v>2.4</v>
      </c>
    </row>
    <row r="85" spans="1:20" s="6" customFormat="1" ht="25.5" x14ac:dyDescent="0.2">
      <c r="A85" s="24" t="s">
        <v>3</v>
      </c>
      <c r="B85" s="24" t="s">
        <v>341</v>
      </c>
      <c r="C85" s="81" t="s">
        <v>608</v>
      </c>
      <c r="D85" s="87">
        <v>2</v>
      </c>
      <c r="E85" s="24" t="s">
        <v>611</v>
      </c>
      <c r="F85" s="25">
        <v>44305</v>
      </c>
      <c r="G85" s="25">
        <v>44305</v>
      </c>
      <c r="H85" s="24" t="s">
        <v>418</v>
      </c>
      <c r="I85" s="11"/>
      <c r="J85" s="11"/>
      <c r="K85" s="11"/>
      <c r="L85" s="11"/>
      <c r="M85" s="7" t="s">
        <v>336</v>
      </c>
      <c r="N85" s="11"/>
      <c r="O85" s="11"/>
      <c r="P85" s="11"/>
      <c r="Q85" s="5"/>
      <c r="R85" s="64"/>
      <c r="S85" s="95">
        <f t="shared" si="4"/>
        <v>2.4</v>
      </c>
      <c r="T85" s="95">
        <f t="shared" si="5"/>
        <v>2.4</v>
      </c>
    </row>
    <row r="86" spans="1:20" s="6" customFormat="1" ht="25.5" x14ac:dyDescent="0.2">
      <c r="A86" s="24" t="s">
        <v>3</v>
      </c>
      <c r="B86" s="24" t="s">
        <v>349</v>
      </c>
      <c r="C86" s="81" t="s">
        <v>609</v>
      </c>
      <c r="D86" s="87">
        <v>2</v>
      </c>
      <c r="E86" s="24" t="s">
        <v>611</v>
      </c>
      <c r="F86" s="25">
        <v>44305</v>
      </c>
      <c r="G86" s="25">
        <v>44305</v>
      </c>
      <c r="H86" s="24" t="s">
        <v>387</v>
      </c>
      <c r="I86" s="11"/>
      <c r="J86" s="11"/>
      <c r="K86" s="11"/>
      <c r="L86" s="11"/>
      <c r="M86" s="7"/>
      <c r="N86" s="11">
        <v>331097</v>
      </c>
      <c r="O86" s="11" t="s">
        <v>563</v>
      </c>
      <c r="P86" s="11" t="s">
        <v>449</v>
      </c>
      <c r="Q86" s="5"/>
      <c r="R86" s="64">
        <v>2018</v>
      </c>
      <c r="S86" s="95">
        <f t="shared" si="4"/>
        <v>2.4</v>
      </c>
      <c r="T86" s="95">
        <f t="shared" si="5"/>
        <v>2.4</v>
      </c>
    </row>
    <row r="87" spans="1:20" s="6" customFormat="1" ht="38.25" x14ac:dyDescent="0.2">
      <c r="A87" s="24" t="s">
        <v>3</v>
      </c>
      <c r="B87" s="24" t="s">
        <v>368</v>
      </c>
      <c r="C87" s="81" t="s">
        <v>403</v>
      </c>
      <c r="D87" s="87" t="s">
        <v>538</v>
      </c>
      <c r="E87" s="24">
        <v>2013.2</v>
      </c>
      <c r="F87" s="25">
        <v>41465</v>
      </c>
      <c r="G87" s="25">
        <v>41465</v>
      </c>
      <c r="H87" s="24" t="s">
        <v>360</v>
      </c>
      <c r="I87" s="11"/>
      <c r="J87" s="11"/>
      <c r="K87" s="11"/>
      <c r="L87" s="11"/>
      <c r="M87" s="7"/>
      <c r="N87" s="11"/>
      <c r="O87" s="11"/>
      <c r="P87" s="11"/>
      <c r="Q87" s="5"/>
      <c r="R87" s="64">
        <v>2013</v>
      </c>
      <c r="S87" s="95">
        <f t="shared" si="4"/>
        <v>10.199999999999999</v>
      </c>
      <c r="T87" s="95">
        <f t="shared" si="5"/>
        <v>10.199999999999999</v>
      </c>
    </row>
    <row r="88" spans="1:20" s="6" customFormat="1" ht="25.5" x14ac:dyDescent="0.2">
      <c r="A88" s="24" t="s">
        <v>3</v>
      </c>
      <c r="B88" s="24" t="s">
        <v>369</v>
      </c>
      <c r="C88" s="81" t="s">
        <v>579</v>
      </c>
      <c r="D88" s="87">
        <v>0</v>
      </c>
      <c r="E88" s="24">
        <v>2019.2</v>
      </c>
      <c r="F88" s="25">
        <v>43634</v>
      </c>
      <c r="G88" s="25">
        <v>41304</v>
      </c>
      <c r="H88" s="24" t="s">
        <v>370</v>
      </c>
      <c r="I88" s="20" t="s">
        <v>439</v>
      </c>
      <c r="J88" s="11"/>
      <c r="K88" s="11"/>
      <c r="L88" s="11" t="s">
        <v>438</v>
      </c>
      <c r="M88" s="7"/>
      <c r="N88" s="11"/>
      <c r="O88" s="11"/>
      <c r="P88" s="11"/>
      <c r="Q88" s="5" t="s">
        <v>633</v>
      </c>
      <c r="R88" s="64">
        <v>2013</v>
      </c>
      <c r="S88" s="95">
        <f t="shared" si="4"/>
        <v>10.6</v>
      </c>
      <c r="T88" s="95">
        <f t="shared" si="5"/>
        <v>4.2</v>
      </c>
    </row>
    <row r="89" spans="1:20" s="6" customFormat="1" x14ac:dyDescent="0.2">
      <c r="A89" s="24" t="s">
        <v>3</v>
      </c>
      <c r="B89" s="24" t="s">
        <v>381</v>
      </c>
      <c r="C89" s="81" t="s">
        <v>523</v>
      </c>
      <c r="D89" s="87" t="s">
        <v>538</v>
      </c>
      <c r="E89" s="24">
        <v>2017.2</v>
      </c>
      <c r="F89" s="25">
        <v>42914</v>
      </c>
      <c r="G89" s="25">
        <v>41697</v>
      </c>
      <c r="H89" s="24" t="s">
        <v>410</v>
      </c>
      <c r="I89" s="11"/>
      <c r="J89" s="11"/>
      <c r="K89" s="11"/>
      <c r="L89" s="11"/>
      <c r="M89" s="7"/>
      <c r="N89" s="11"/>
      <c r="O89" s="11"/>
      <c r="P89" s="11"/>
      <c r="Q89" s="5"/>
      <c r="R89" s="64">
        <v>2017</v>
      </c>
      <c r="S89" s="95">
        <f t="shared" si="4"/>
        <v>9.5</v>
      </c>
      <c r="T89" s="95">
        <f t="shared" si="5"/>
        <v>6.2</v>
      </c>
    </row>
    <row r="90" spans="1:20" s="6" customFormat="1" ht="25.5" x14ac:dyDescent="0.2">
      <c r="A90" s="24" t="s">
        <v>3</v>
      </c>
      <c r="B90" s="24" t="s">
        <v>411</v>
      </c>
      <c r="C90" s="81" t="s">
        <v>413</v>
      </c>
      <c r="D90" s="87" t="s">
        <v>538</v>
      </c>
      <c r="E90" s="24">
        <v>2014.2</v>
      </c>
      <c r="F90" s="25">
        <v>41730</v>
      </c>
      <c r="G90" s="25">
        <v>41730</v>
      </c>
      <c r="H90" s="24" t="s">
        <v>414</v>
      </c>
      <c r="I90" s="11"/>
      <c r="J90" s="11"/>
      <c r="K90" s="11"/>
      <c r="L90" s="11" t="s">
        <v>438</v>
      </c>
      <c r="M90" s="7"/>
      <c r="N90" s="11"/>
      <c r="O90" s="11"/>
      <c r="P90" s="11"/>
      <c r="Q90" s="5" t="s">
        <v>224</v>
      </c>
      <c r="R90" s="64">
        <v>2014</v>
      </c>
      <c r="S90" s="95">
        <f t="shared" si="4"/>
        <v>9.4</v>
      </c>
      <c r="T90" s="95">
        <f t="shared" si="5"/>
        <v>9.4</v>
      </c>
    </row>
    <row r="91" spans="1:20" s="6" customFormat="1" ht="24" customHeight="1" x14ac:dyDescent="0.2">
      <c r="A91" s="24" t="s">
        <v>3</v>
      </c>
      <c r="B91" s="24" t="s">
        <v>412</v>
      </c>
      <c r="C91" s="81" t="s">
        <v>540</v>
      </c>
      <c r="D91" s="87">
        <v>2</v>
      </c>
      <c r="E91" s="24" t="s">
        <v>611</v>
      </c>
      <c r="F91" s="25">
        <v>44305</v>
      </c>
      <c r="G91" s="25">
        <v>44305</v>
      </c>
      <c r="H91" s="24" t="s">
        <v>415</v>
      </c>
      <c r="I91" s="11">
        <v>2</v>
      </c>
      <c r="J91" s="11">
        <v>201503</v>
      </c>
      <c r="K91" s="11"/>
      <c r="L91" s="11"/>
      <c r="M91" s="7"/>
      <c r="N91" s="11">
        <v>331084</v>
      </c>
      <c r="O91" s="11" t="s">
        <v>469</v>
      </c>
      <c r="P91" s="11" t="s">
        <v>449</v>
      </c>
      <c r="Q91" s="5"/>
      <c r="R91" s="64">
        <v>2018</v>
      </c>
      <c r="S91" s="95">
        <f t="shared" si="4"/>
        <v>2.4</v>
      </c>
      <c r="T91" s="95">
        <f t="shared" si="5"/>
        <v>2.4</v>
      </c>
    </row>
    <row r="92" spans="1:20" s="6" customFormat="1" ht="15.95" customHeight="1" x14ac:dyDescent="0.2">
      <c r="A92" s="24" t="s">
        <v>3</v>
      </c>
      <c r="B92" s="24" t="s">
        <v>422</v>
      </c>
      <c r="C92" s="81" t="s">
        <v>494</v>
      </c>
      <c r="D92" s="87" t="s">
        <v>538</v>
      </c>
      <c r="E92" s="24">
        <v>2016.3</v>
      </c>
      <c r="F92" s="25">
        <v>42668</v>
      </c>
      <c r="G92" s="25">
        <v>41815</v>
      </c>
      <c r="H92" s="24" t="s">
        <v>423</v>
      </c>
      <c r="I92" s="11"/>
      <c r="J92" s="11"/>
      <c r="K92" s="11"/>
      <c r="L92" s="11"/>
      <c r="M92" s="7"/>
      <c r="N92" s="11"/>
      <c r="O92" s="11"/>
      <c r="P92" s="11"/>
      <c r="Q92" s="5"/>
      <c r="R92" s="64">
        <v>2015</v>
      </c>
      <c r="S92" s="95">
        <f t="shared" ref="S92:S93" si="6">IF(OR(D92="W",D92="N/A",D92="Closed",ISBLANK(D92)),"",ROUND(($H$1-G92)/365,1))</f>
        <v>9.1999999999999993</v>
      </c>
      <c r="T92" s="95">
        <f t="shared" ref="T92:T93" si="7">IF(OR(D92="W",D92="N/A",D92="Closed",ISBLANK(D92)),"",ROUND(($H$1-F92)/365,1))</f>
        <v>6.9</v>
      </c>
    </row>
    <row r="93" spans="1:20" s="6" customFormat="1" ht="25.5" x14ac:dyDescent="0.2">
      <c r="A93" s="24" t="s">
        <v>3</v>
      </c>
      <c r="B93" s="24" t="s">
        <v>486</v>
      </c>
      <c r="C93" s="81" t="s">
        <v>541</v>
      </c>
      <c r="D93" s="87">
        <v>0</v>
      </c>
      <c r="E93" s="24">
        <v>2018.2</v>
      </c>
      <c r="F93" s="25">
        <v>43277</v>
      </c>
      <c r="G93" s="25">
        <v>43277</v>
      </c>
      <c r="H93" s="24" t="s">
        <v>488</v>
      </c>
      <c r="I93" s="20" t="s">
        <v>439</v>
      </c>
      <c r="J93" s="11"/>
      <c r="K93" s="11"/>
      <c r="L93" s="11"/>
      <c r="M93" s="7"/>
      <c r="N93" s="11"/>
      <c r="O93" s="11" t="s">
        <v>564</v>
      </c>
      <c r="P93" s="11"/>
      <c r="Q93" s="172"/>
      <c r="R93" s="64">
        <v>2018</v>
      </c>
      <c r="S93" s="95">
        <f t="shared" si="6"/>
        <v>5.2</v>
      </c>
      <c r="T93" s="95">
        <f t="shared" si="7"/>
        <v>5.2</v>
      </c>
    </row>
    <row r="94" spans="1:20" s="6" customFormat="1" ht="25.5" x14ac:dyDescent="0.2">
      <c r="A94" s="24" t="s">
        <v>3</v>
      </c>
      <c r="B94" s="24" t="s">
        <v>521</v>
      </c>
      <c r="C94" s="81" t="s">
        <v>524</v>
      </c>
      <c r="D94" s="87" t="s">
        <v>538</v>
      </c>
      <c r="E94" s="24">
        <v>2017.2</v>
      </c>
      <c r="F94" s="25">
        <v>42914</v>
      </c>
      <c r="G94" s="25">
        <v>42914</v>
      </c>
      <c r="H94" s="24" t="s">
        <v>522</v>
      </c>
      <c r="I94" s="11"/>
      <c r="J94" s="11"/>
      <c r="K94" s="11"/>
      <c r="L94" s="11"/>
      <c r="M94" s="7"/>
      <c r="N94" s="11"/>
      <c r="O94" s="11"/>
      <c r="P94" s="11"/>
      <c r="Q94" s="5" t="s">
        <v>587</v>
      </c>
      <c r="R94" s="64">
        <v>2017</v>
      </c>
      <c r="S94" s="95">
        <f>IF(OR(D94="W",D94="N/A",D94="Closed",ISBLANK(D94)),"",ROUND(($H$1-G94)/365,1))</f>
        <v>6.2</v>
      </c>
      <c r="T94" s="95">
        <f>IF(OR(D94="W",D94="N/A",D94="Closed",ISBLANK(D94)),"",ROUND(($H$1-F94)/365,1))</f>
        <v>6.2</v>
      </c>
    </row>
    <row r="95" spans="1:20" s="6" customFormat="1" ht="25.5" x14ac:dyDescent="0.2">
      <c r="A95" s="24" t="s">
        <v>3</v>
      </c>
      <c r="B95" s="24" t="s">
        <v>548</v>
      </c>
      <c r="C95" s="81" t="s">
        <v>644</v>
      </c>
      <c r="D95" s="87">
        <v>1</v>
      </c>
      <c r="E95" s="24">
        <v>2023.2</v>
      </c>
      <c r="F95" s="25">
        <v>45091</v>
      </c>
      <c r="G95" s="25">
        <v>45091</v>
      </c>
      <c r="H95" s="24" t="s">
        <v>549</v>
      </c>
      <c r="I95" s="11"/>
      <c r="J95" s="11"/>
      <c r="K95" s="11"/>
      <c r="L95" s="11"/>
      <c r="M95" s="7"/>
      <c r="N95" s="11">
        <v>331079</v>
      </c>
      <c r="O95" s="175" t="s">
        <v>646</v>
      </c>
      <c r="P95" s="11" t="s">
        <v>449</v>
      </c>
      <c r="Q95" s="5"/>
      <c r="R95" s="64">
        <v>2017</v>
      </c>
      <c r="S95" s="95">
        <f>IF(OR(D95="W",D95="N/A",D95="Closed",ISBLANK(D95)),"",ROUND(($H$1-G95)/365,1))</f>
        <v>0.2</v>
      </c>
      <c r="T95" s="95">
        <f>IF(OR(D95="W",D95="N/A",D95="Closed",ISBLANK(D95)),"",ROUND(($H$1-F95)/365,1))</f>
        <v>0.2</v>
      </c>
    </row>
    <row r="96" spans="1:20" s="6" customFormat="1" ht="15.95" customHeight="1" x14ac:dyDescent="0.2">
      <c r="A96" s="24" t="s">
        <v>3</v>
      </c>
      <c r="B96" s="24" t="s">
        <v>576</v>
      </c>
      <c r="C96" s="81" t="s">
        <v>577</v>
      </c>
      <c r="D96" s="87" t="s">
        <v>538</v>
      </c>
      <c r="E96" s="24">
        <v>2019.2</v>
      </c>
      <c r="F96" s="25">
        <v>43634</v>
      </c>
      <c r="G96" s="25">
        <v>43634</v>
      </c>
      <c r="H96" s="24" t="s">
        <v>578</v>
      </c>
      <c r="I96" s="11"/>
      <c r="J96" s="11"/>
      <c r="K96" s="11"/>
      <c r="L96" s="11" t="s">
        <v>438</v>
      </c>
      <c r="M96" s="7"/>
      <c r="N96" s="11"/>
      <c r="O96" s="11"/>
      <c r="P96" s="11"/>
      <c r="Q96" s="5"/>
      <c r="R96" s="64">
        <v>2018</v>
      </c>
      <c r="S96" s="95">
        <f>IF(OR(D96="W",D96="N/A",D96="Closed",ISBLANK(D96)),"",ROUND(($H$1-G96)/365,1))</f>
        <v>4.2</v>
      </c>
      <c r="T96" s="95">
        <f>IF(OR(D96="W",D96="N/A",D96="Closed",ISBLANK(D96)),"",ROUND(($H$1-F96)/365,1))</f>
        <v>4.2</v>
      </c>
    </row>
    <row r="97" spans="1:20" s="6" customFormat="1" ht="15.95" customHeight="1" x14ac:dyDescent="0.2">
      <c r="A97" s="24" t="s">
        <v>133</v>
      </c>
      <c r="B97" s="24" t="s">
        <v>388</v>
      </c>
      <c r="C97" s="81" t="s">
        <v>599</v>
      </c>
      <c r="D97" s="87" t="s">
        <v>538</v>
      </c>
      <c r="E97" s="24"/>
      <c r="F97" s="25">
        <v>44223</v>
      </c>
      <c r="G97" s="25">
        <v>35486</v>
      </c>
      <c r="H97" s="24" t="s">
        <v>389</v>
      </c>
      <c r="I97" s="11" t="s">
        <v>156</v>
      </c>
      <c r="J97" s="11"/>
      <c r="K97" s="11"/>
      <c r="L97" s="11" t="s">
        <v>438</v>
      </c>
      <c r="M97" s="7"/>
      <c r="N97" s="11"/>
      <c r="O97" s="11"/>
      <c r="P97" s="11"/>
      <c r="Q97" s="5"/>
      <c r="R97" s="64"/>
      <c r="S97" s="95">
        <f t="shared" si="4"/>
        <v>26.5</v>
      </c>
      <c r="T97" s="95">
        <f t="shared" si="5"/>
        <v>2.6</v>
      </c>
    </row>
    <row r="98" spans="1:20" s="6" customFormat="1" ht="15.95" customHeight="1" x14ac:dyDescent="0.2">
      <c r="A98" s="24" t="s">
        <v>133</v>
      </c>
      <c r="B98" s="24" t="s">
        <v>196</v>
      </c>
      <c r="C98" s="81" t="s">
        <v>474</v>
      </c>
      <c r="D98" s="87">
        <v>2</v>
      </c>
      <c r="E98" s="24" t="s">
        <v>475</v>
      </c>
      <c r="F98" s="25">
        <v>42121</v>
      </c>
      <c r="G98" s="25">
        <v>36651</v>
      </c>
      <c r="H98" s="24" t="s">
        <v>75</v>
      </c>
      <c r="I98" s="11">
        <v>84</v>
      </c>
      <c r="J98" s="11">
        <v>201403</v>
      </c>
      <c r="K98" s="11" t="s">
        <v>436</v>
      </c>
      <c r="L98" s="11"/>
      <c r="M98" s="7"/>
      <c r="N98" s="11"/>
      <c r="O98" s="11"/>
      <c r="P98" s="11"/>
      <c r="Q98" s="5"/>
      <c r="R98" s="64"/>
      <c r="S98" s="95">
        <f t="shared" si="4"/>
        <v>23.4</v>
      </c>
      <c r="T98" s="95">
        <f t="shared" si="5"/>
        <v>8.4</v>
      </c>
    </row>
    <row r="99" spans="1:20" s="6" customFormat="1" ht="25.5" x14ac:dyDescent="0.2">
      <c r="A99" s="24" t="s">
        <v>133</v>
      </c>
      <c r="B99" s="24" t="s">
        <v>197</v>
      </c>
      <c r="C99" s="81" t="s">
        <v>197</v>
      </c>
      <c r="D99" s="87" t="s">
        <v>12</v>
      </c>
      <c r="E99" s="24" t="s">
        <v>301</v>
      </c>
      <c r="F99" s="25">
        <v>39899</v>
      </c>
      <c r="G99" s="25">
        <v>39899</v>
      </c>
      <c r="H99" s="24" t="s">
        <v>76</v>
      </c>
      <c r="I99" s="11"/>
      <c r="J99" s="11"/>
      <c r="K99" s="11"/>
      <c r="L99" s="11"/>
      <c r="M99" s="7"/>
      <c r="N99" s="11"/>
      <c r="O99" s="11"/>
      <c r="P99" s="11"/>
      <c r="Q99" s="5" t="s">
        <v>516</v>
      </c>
      <c r="R99" s="64"/>
      <c r="S99" s="95" t="str">
        <f t="shared" si="4"/>
        <v/>
      </c>
      <c r="T99" s="95" t="str">
        <f t="shared" si="5"/>
        <v/>
      </c>
    </row>
    <row r="100" spans="1:20" s="6" customFormat="1" ht="15.95" customHeight="1" x14ac:dyDescent="0.2">
      <c r="A100" s="24" t="s">
        <v>133</v>
      </c>
      <c r="B100" s="24" t="s">
        <v>198</v>
      </c>
      <c r="C100" s="81" t="s">
        <v>476</v>
      </c>
      <c r="D100" s="87">
        <v>2</v>
      </c>
      <c r="E100" s="24" t="s">
        <v>475</v>
      </c>
      <c r="F100" s="25">
        <v>42121</v>
      </c>
      <c r="G100" s="25">
        <v>36651</v>
      </c>
      <c r="H100" s="24" t="s">
        <v>77</v>
      </c>
      <c r="I100" s="11">
        <v>96</v>
      </c>
      <c r="J100" s="11">
        <v>201403</v>
      </c>
      <c r="K100" s="11" t="s">
        <v>436</v>
      </c>
      <c r="L100" s="11"/>
      <c r="M100" s="7"/>
      <c r="N100" s="11"/>
      <c r="O100" s="11"/>
      <c r="P100" s="11"/>
      <c r="Q100" s="5"/>
      <c r="R100" s="64"/>
      <c r="S100" s="95">
        <f t="shared" si="4"/>
        <v>23.4</v>
      </c>
      <c r="T100" s="95">
        <f t="shared" si="5"/>
        <v>8.4</v>
      </c>
    </row>
    <row r="101" spans="1:20" s="6" customFormat="1" ht="15.95" customHeight="1" x14ac:dyDescent="0.2">
      <c r="A101" s="24" t="s">
        <v>133</v>
      </c>
      <c r="B101" s="24" t="s">
        <v>199</v>
      </c>
      <c r="C101" s="81" t="s">
        <v>539</v>
      </c>
      <c r="D101" s="87">
        <v>2</v>
      </c>
      <c r="E101" s="24" t="s">
        <v>526</v>
      </c>
      <c r="F101" s="25">
        <v>43025</v>
      </c>
      <c r="G101" s="25">
        <v>43025</v>
      </c>
      <c r="H101" s="24" t="s">
        <v>78</v>
      </c>
      <c r="I101" s="11">
        <v>173</v>
      </c>
      <c r="J101" s="11">
        <v>201403</v>
      </c>
      <c r="K101" s="11" t="s">
        <v>436</v>
      </c>
      <c r="L101" s="11"/>
      <c r="M101" s="7"/>
      <c r="N101" s="11"/>
      <c r="O101" s="11"/>
      <c r="P101" s="11"/>
      <c r="Q101" s="5"/>
      <c r="R101" s="64"/>
      <c r="S101" s="95">
        <f t="shared" si="4"/>
        <v>5.9</v>
      </c>
      <c r="T101" s="95">
        <f t="shared" si="5"/>
        <v>5.9</v>
      </c>
    </row>
    <row r="102" spans="1:20" s="6" customFormat="1" ht="15.95" customHeight="1" x14ac:dyDescent="0.2">
      <c r="A102" s="24" t="s">
        <v>133</v>
      </c>
      <c r="B102" s="24" t="s">
        <v>200</v>
      </c>
      <c r="C102" s="81" t="s">
        <v>552</v>
      </c>
      <c r="D102" s="87" t="s">
        <v>3</v>
      </c>
      <c r="E102" s="24" t="s">
        <v>547</v>
      </c>
      <c r="F102" s="25">
        <v>43206</v>
      </c>
      <c r="G102" s="25">
        <v>43206</v>
      </c>
      <c r="H102" s="24" t="s">
        <v>79</v>
      </c>
      <c r="I102" s="11">
        <v>177</v>
      </c>
      <c r="J102" s="11">
        <v>201403</v>
      </c>
      <c r="K102" s="11" t="s">
        <v>436</v>
      </c>
      <c r="L102" s="11"/>
      <c r="M102" s="7"/>
      <c r="N102" s="11"/>
      <c r="O102" s="11"/>
      <c r="P102" s="11"/>
      <c r="Q102" s="5" t="s">
        <v>554</v>
      </c>
      <c r="R102" s="64"/>
      <c r="S102" s="95">
        <f t="shared" si="4"/>
        <v>5.4</v>
      </c>
      <c r="T102" s="95">
        <f t="shared" si="5"/>
        <v>5.4</v>
      </c>
    </row>
    <row r="103" spans="1:20" s="6" customFormat="1" x14ac:dyDescent="0.2">
      <c r="A103" s="24" t="s">
        <v>133</v>
      </c>
      <c r="B103" s="24" t="s">
        <v>201</v>
      </c>
      <c r="C103" s="81" t="s">
        <v>201</v>
      </c>
      <c r="D103" s="87" t="s">
        <v>12</v>
      </c>
      <c r="E103" s="24"/>
      <c r="F103" s="25">
        <v>39379</v>
      </c>
      <c r="G103" s="25">
        <v>39379</v>
      </c>
      <c r="H103" s="24" t="s">
        <v>80</v>
      </c>
      <c r="I103" s="11"/>
      <c r="J103" s="11"/>
      <c r="K103" s="11"/>
      <c r="L103" s="11"/>
      <c r="M103" s="7"/>
      <c r="N103" s="11"/>
      <c r="O103" s="11"/>
      <c r="P103" s="11"/>
      <c r="Q103" s="5"/>
      <c r="R103" s="64"/>
      <c r="S103" s="95" t="str">
        <f t="shared" si="4"/>
        <v/>
      </c>
      <c r="T103" s="95" t="str">
        <f t="shared" si="5"/>
        <v/>
      </c>
    </row>
    <row r="104" spans="1:20" s="6" customFormat="1" ht="25.5" x14ac:dyDescent="0.2">
      <c r="A104" s="24" t="s">
        <v>133</v>
      </c>
      <c r="B104" s="24" t="s">
        <v>202</v>
      </c>
      <c r="C104" s="81" t="s">
        <v>202</v>
      </c>
      <c r="D104" s="87" t="s">
        <v>12</v>
      </c>
      <c r="E104" s="24" t="s">
        <v>320</v>
      </c>
      <c r="F104" s="25">
        <v>40294</v>
      </c>
      <c r="G104" s="25">
        <v>40294</v>
      </c>
      <c r="H104" s="24" t="s">
        <v>81</v>
      </c>
      <c r="I104" s="11">
        <v>0</v>
      </c>
      <c r="J104" s="11">
        <v>200910</v>
      </c>
      <c r="K104" s="11"/>
      <c r="L104" s="11"/>
      <c r="M104" s="7"/>
      <c r="N104" s="11"/>
      <c r="O104" s="11"/>
      <c r="P104" s="11"/>
      <c r="Q104" s="5" t="s">
        <v>321</v>
      </c>
      <c r="R104" s="64">
        <v>2008</v>
      </c>
      <c r="S104" s="95" t="str">
        <f t="shared" ref="S104:S136" si="8">IF(OR(D104="W",D104="N/A",D104="Closed",ISBLANK(D104)),"",ROUND(($H$1-G104)/365,1))</f>
        <v/>
      </c>
      <c r="T104" s="95" t="str">
        <f t="shared" ref="T104:T136" si="9">IF(OR(D104="W",D104="N/A",D104="Closed",ISBLANK(D104)),"",ROUND(($H$1-F104)/365,1))</f>
        <v/>
      </c>
    </row>
    <row r="105" spans="1:20" s="6" customFormat="1" ht="15.95" customHeight="1" x14ac:dyDescent="0.2">
      <c r="A105" s="24" t="s">
        <v>133</v>
      </c>
      <c r="B105" s="24" t="s">
        <v>203</v>
      </c>
      <c r="C105" s="81" t="s">
        <v>553</v>
      </c>
      <c r="D105" s="87" t="s">
        <v>3</v>
      </c>
      <c r="E105" s="24" t="s">
        <v>547</v>
      </c>
      <c r="F105" s="25">
        <v>43206</v>
      </c>
      <c r="G105" s="25">
        <v>43206</v>
      </c>
      <c r="H105" s="24" t="s">
        <v>82</v>
      </c>
      <c r="I105" s="11">
        <v>190</v>
      </c>
      <c r="J105" s="11">
        <v>201403</v>
      </c>
      <c r="K105" s="11" t="s">
        <v>436</v>
      </c>
      <c r="L105" s="11"/>
      <c r="M105" s="7"/>
      <c r="N105" s="11"/>
      <c r="O105" s="11"/>
      <c r="P105" s="11"/>
      <c r="Q105" s="5" t="s">
        <v>555</v>
      </c>
      <c r="R105" s="64">
        <v>2008</v>
      </c>
      <c r="S105" s="95">
        <f t="shared" si="8"/>
        <v>5.4</v>
      </c>
      <c r="T105" s="95">
        <f t="shared" si="9"/>
        <v>5.4</v>
      </c>
    </row>
    <row r="106" spans="1:20" s="6" customFormat="1" x14ac:dyDescent="0.2">
      <c r="A106" s="24" t="s">
        <v>133</v>
      </c>
      <c r="B106" s="24" t="s">
        <v>204</v>
      </c>
      <c r="C106" s="81" t="s">
        <v>204</v>
      </c>
      <c r="D106" s="87" t="s">
        <v>12</v>
      </c>
      <c r="E106" s="24">
        <v>2021.1</v>
      </c>
      <c r="F106" s="25">
        <v>44223</v>
      </c>
      <c r="G106" s="25">
        <v>44223</v>
      </c>
      <c r="H106" s="24" t="s">
        <v>83</v>
      </c>
      <c r="I106" s="11"/>
      <c r="J106" s="11"/>
      <c r="K106" s="11"/>
      <c r="L106" s="11"/>
      <c r="M106" s="7"/>
      <c r="N106" s="11"/>
      <c r="O106" s="11"/>
      <c r="P106" s="11"/>
      <c r="Q106" s="5"/>
      <c r="R106" s="64"/>
      <c r="S106" s="95" t="str">
        <f t="shared" si="8"/>
        <v/>
      </c>
      <c r="T106" s="95" t="str">
        <f t="shared" si="9"/>
        <v/>
      </c>
    </row>
    <row r="107" spans="1:20" s="6" customFormat="1" x14ac:dyDescent="0.2">
      <c r="A107" s="24" t="s">
        <v>133</v>
      </c>
      <c r="B107" s="24" t="s">
        <v>205</v>
      </c>
      <c r="C107" s="81" t="s">
        <v>205</v>
      </c>
      <c r="D107" s="87" t="s">
        <v>12</v>
      </c>
      <c r="E107" s="24"/>
      <c r="F107" s="25">
        <v>39379</v>
      </c>
      <c r="G107" s="25">
        <v>39379</v>
      </c>
      <c r="H107" s="24" t="s">
        <v>84</v>
      </c>
      <c r="I107" s="11"/>
      <c r="J107" s="11"/>
      <c r="K107" s="11"/>
      <c r="L107" s="11"/>
      <c r="M107" s="7"/>
      <c r="N107" s="11"/>
      <c r="O107" s="11"/>
      <c r="P107" s="11"/>
      <c r="Q107" s="5"/>
      <c r="R107" s="64"/>
      <c r="S107" s="95" t="str">
        <f t="shared" si="8"/>
        <v/>
      </c>
      <c r="T107" s="95" t="str">
        <f t="shared" si="9"/>
        <v/>
      </c>
    </row>
    <row r="108" spans="1:20" s="6" customFormat="1" x14ac:dyDescent="0.2">
      <c r="A108" s="24" t="s">
        <v>133</v>
      </c>
      <c r="B108" s="24" t="s">
        <v>206</v>
      </c>
      <c r="C108" s="81" t="s">
        <v>206</v>
      </c>
      <c r="D108" s="87" t="s">
        <v>12</v>
      </c>
      <c r="E108" s="24">
        <v>2020.1</v>
      </c>
      <c r="F108" s="25">
        <v>44223</v>
      </c>
      <c r="G108" s="25">
        <v>44223</v>
      </c>
      <c r="H108" s="24" t="s">
        <v>85</v>
      </c>
      <c r="I108" s="11"/>
      <c r="J108" s="11"/>
      <c r="K108" s="11"/>
      <c r="L108" s="11"/>
      <c r="M108" s="7"/>
      <c r="N108" s="11"/>
      <c r="O108" s="11"/>
      <c r="P108" s="11"/>
      <c r="Q108" s="5"/>
      <c r="R108" s="64"/>
      <c r="S108" s="95" t="str">
        <f t="shared" si="8"/>
        <v/>
      </c>
      <c r="T108" s="95" t="str">
        <f t="shared" si="9"/>
        <v/>
      </c>
    </row>
    <row r="109" spans="1:20" s="6" customFormat="1" x14ac:dyDescent="0.2">
      <c r="A109" s="24" t="s">
        <v>133</v>
      </c>
      <c r="B109" s="24" t="s">
        <v>207</v>
      </c>
      <c r="C109" s="81" t="s">
        <v>207</v>
      </c>
      <c r="D109" s="87" t="s">
        <v>12</v>
      </c>
      <c r="E109" s="24">
        <v>2017.2</v>
      </c>
      <c r="F109" s="25">
        <v>42914</v>
      </c>
      <c r="G109" s="25">
        <v>42914</v>
      </c>
      <c r="H109" s="24" t="s">
        <v>86</v>
      </c>
      <c r="I109" s="11"/>
      <c r="J109" s="11"/>
      <c r="K109" s="11"/>
      <c r="L109" s="11"/>
      <c r="M109" s="7"/>
      <c r="N109" s="11"/>
      <c r="O109" s="11"/>
      <c r="P109" s="11"/>
      <c r="Q109" s="5"/>
      <c r="R109" s="64"/>
      <c r="S109" s="95" t="str">
        <f t="shared" si="8"/>
        <v/>
      </c>
      <c r="T109" s="95" t="str">
        <f t="shared" si="9"/>
        <v/>
      </c>
    </row>
    <row r="110" spans="1:20" s="6" customFormat="1" ht="15.95" customHeight="1" x14ac:dyDescent="0.2">
      <c r="A110" s="24" t="s">
        <v>133</v>
      </c>
      <c r="B110" s="24" t="s">
        <v>208</v>
      </c>
      <c r="C110" s="81" t="s">
        <v>495</v>
      </c>
      <c r="D110" s="87" t="s">
        <v>3</v>
      </c>
      <c r="E110" s="24">
        <v>2011.4</v>
      </c>
      <c r="F110" s="25">
        <v>40843</v>
      </c>
      <c r="G110" s="25">
        <v>40843</v>
      </c>
      <c r="H110" s="24" t="s">
        <v>87</v>
      </c>
      <c r="I110" s="11">
        <v>10</v>
      </c>
      <c r="J110" s="11">
        <v>202202</v>
      </c>
      <c r="K110" s="11"/>
      <c r="L110" s="11"/>
      <c r="M110" s="7"/>
      <c r="N110" s="11"/>
      <c r="O110" s="11"/>
      <c r="P110" s="11"/>
      <c r="Q110" s="5"/>
      <c r="R110" s="64">
        <v>2008</v>
      </c>
      <c r="S110" s="95">
        <f t="shared" si="8"/>
        <v>11.9</v>
      </c>
      <c r="T110" s="95">
        <f t="shared" si="9"/>
        <v>11.9</v>
      </c>
    </row>
    <row r="111" spans="1:20" s="6" customFormat="1" x14ac:dyDescent="0.2">
      <c r="A111" s="24" t="s">
        <v>133</v>
      </c>
      <c r="B111" s="24" t="s">
        <v>209</v>
      </c>
      <c r="C111" s="81" t="s">
        <v>209</v>
      </c>
      <c r="D111" s="87" t="s">
        <v>12</v>
      </c>
      <c r="E111" s="24">
        <v>2012.3</v>
      </c>
      <c r="F111" s="25">
        <v>41227</v>
      </c>
      <c r="G111" s="25">
        <v>41227</v>
      </c>
      <c r="H111" s="24" t="s">
        <v>88</v>
      </c>
      <c r="I111" s="24"/>
      <c r="J111" s="24"/>
      <c r="K111" s="24"/>
      <c r="L111" s="11"/>
      <c r="M111" s="24"/>
      <c r="N111" s="11"/>
      <c r="O111" s="11"/>
      <c r="P111" s="11"/>
      <c r="Q111" s="24"/>
      <c r="R111" s="11">
        <v>2012</v>
      </c>
      <c r="S111" s="95" t="str">
        <f t="shared" si="8"/>
        <v/>
      </c>
      <c r="T111" s="95" t="str">
        <f t="shared" si="9"/>
        <v/>
      </c>
    </row>
    <row r="112" spans="1:20" s="6" customFormat="1" x14ac:dyDescent="0.2">
      <c r="A112" s="24" t="s">
        <v>133</v>
      </c>
      <c r="B112" s="24" t="s">
        <v>210</v>
      </c>
      <c r="C112" s="81" t="s">
        <v>210</v>
      </c>
      <c r="D112" s="87" t="s">
        <v>12</v>
      </c>
      <c r="E112" s="24">
        <v>2012.3</v>
      </c>
      <c r="F112" s="25">
        <v>41227</v>
      </c>
      <c r="G112" s="25">
        <v>41227</v>
      </c>
      <c r="H112" s="24" t="s">
        <v>277</v>
      </c>
      <c r="I112" s="24"/>
      <c r="J112" s="24"/>
      <c r="K112" s="24"/>
      <c r="L112" s="11"/>
      <c r="M112" s="24"/>
      <c r="N112" s="11"/>
      <c r="O112" s="11"/>
      <c r="P112" s="11"/>
      <c r="Q112" s="24"/>
      <c r="R112" s="11">
        <v>2012</v>
      </c>
      <c r="S112" s="95" t="str">
        <f t="shared" si="8"/>
        <v/>
      </c>
      <c r="T112" s="95" t="str">
        <f t="shared" si="9"/>
        <v/>
      </c>
    </row>
    <row r="113" spans="1:20" s="6" customFormat="1" x14ac:dyDescent="0.2">
      <c r="A113" s="24" t="s">
        <v>133</v>
      </c>
      <c r="B113" s="24" t="s">
        <v>211</v>
      </c>
      <c r="C113" s="81" t="s">
        <v>211</v>
      </c>
      <c r="D113" s="87" t="s">
        <v>12</v>
      </c>
      <c r="E113" s="24"/>
      <c r="F113" s="25">
        <v>37810</v>
      </c>
      <c r="G113" s="25">
        <v>37810</v>
      </c>
      <c r="H113" s="24" t="s">
        <v>89</v>
      </c>
      <c r="I113" s="11"/>
      <c r="J113" s="11"/>
      <c r="K113" s="11"/>
      <c r="L113" s="11"/>
      <c r="M113" s="7"/>
      <c r="N113" s="11"/>
      <c r="O113" s="11"/>
      <c r="P113" s="11"/>
      <c r="Q113" s="5"/>
      <c r="R113" s="64"/>
      <c r="S113" s="95" t="str">
        <f t="shared" si="8"/>
        <v/>
      </c>
      <c r="T113" s="95" t="str">
        <f t="shared" si="9"/>
        <v/>
      </c>
    </row>
    <row r="114" spans="1:20" s="6" customFormat="1" x14ac:dyDescent="0.2">
      <c r="A114" s="24" t="s">
        <v>133</v>
      </c>
      <c r="B114" s="24" t="s">
        <v>212</v>
      </c>
      <c r="C114" s="81" t="s">
        <v>212</v>
      </c>
      <c r="D114" s="87" t="s">
        <v>12</v>
      </c>
      <c r="E114" s="24">
        <v>2015.1</v>
      </c>
      <c r="F114" s="25">
        <v>42032</v>
      </c>
      <c r="G114" s="25">
        <v>42032</v>
      </c>
      <c r="H114" s="24" t="s">
        <v>90</v>
      </c>
      <c r="I114" s="11">
        <v>0</v>
      </c>
      <c r="J114" s="11"/>
      <c r="K114" s="11"/>
      <c r="L114" s="11"/>
      <c r="M114" s="7"/>
      <c r="N114" s="11"/>
      <c r="O114" s="11"/>
      <c r="P114" s="11"/>
      <c r="Q114" s="5"/>
      <c r="R114" s="64">
        <v>2015</v>
      </c>
      <c r="S114" s="95" t="str">
        <f t="shared" si="8"/>
        <v/>
      </c>
      <c r="T114" s="95" t="str">
        <f t="shared" si="9"/>
        <v/>
      </c>
    </row>
    <row r="115" spans="1:20" s="6" customFormat="1" x14ac:dyDescent="0.2">
      <c r="A115" s="24" t="s">
        <v>133</v>
      </c>
      <c r="B115" s="24" t="s">
        <v>213</v>
      </c>
      <c r="C115" s="81" t="s">
        <v>213</v>
      </c>
      <c r="D115" s="87" t="s">
        <v>12</v>
      </c>
      <c r="E115" s="24">
        <v>2015.1</v>
      </c>
      <c r="F115" s="25">
        <v>42032</v>
      </c>
      <c r="G115" s="25">
        <v>42032</v>
      </c>
      <c r="H115" s="24" t="s">
        <v>91</v>
      </c>
      <c r="I115" s="11">
        <v>0</v>
      </c>
      <c r="J115" s="11"/>
      <c r="K115" s="11"/>
      <c r="L115" s="11"/>
      <c r="M115" s="7"/>
      <c r="N115" s="11"/>
      <c r="O115" s="11"/>
      <c r="P115" s="11"/>
      <c r="Q115" s="5"/>
      <c r="R115" s="64">
        <v>2015</v>
      </c>
      <c r="S115" s="95" t="str">
        <f t="shared" si="8"/>
        <v/>
      </c>
      <c r="T115" s="95" t="str">
        <f t="shared" si="9"/>
        <v/>
      </c>
    </row>
    <row r="116" spans="1:20" s="6" customFormat="1" ht="14.25" customHeight="1" x14ac:dyDescent="0.2">
      <c r="A116" s="24" t="s">
        <v>133</v>
      </c>
      <c r="B116" s="24" t="s">
        <v>214</v>
      </c>
      <c r="C116" s="81" t="s">
        <v>214</v>
      </c>
      <c r="D116" s="87" t="s">
        <v>12</v>
      </c>
      <c r="E116" s="24">
        <v>2010.3</v>
      </c>
      <c r="F116" s="25">
        <v>40372</v>
      </c>
      <c r="G116" s="25">
        <v>40372</v>
      </c>
      <c r="H116" s="24" t="s">
        <v>92</v>
      </c>
      <c r="I116" s="11">
        <v>0</v>
      </c>
      <c r="J116" s="11"/>
      <c r="K116" s="11"/>
      <c r="L116" s="11"/>
      <c r="M116" s="7"/>
      <c r="N116" s="11"/>
      <c r="O116" s="11"/>
      <c r="P116" s="11"/>
      <c r="Q116" s="5"/>
      <c r="R116" s="64">
        <v>2008</v>
      </c>
      <c r="S116" s="95" t="str">
        <f t="shared" si="8"/>
        <v/>
      </c>
      <c r="T116" s="95" t="str">
        <f t="shared" si="9"/>
        <v/>
      </c>
    </row>
    <row r="117" spans="1:20" s="6" customFormat="1" x14ac:dyDescent="0.2">
      <c r="A117" s="24" t="s">
        <v>133</v>
      </c>
      <c r="B117" s="24" t="s">
        <v>215</v>
      </c>
      <c r="C117" s="81" t="s">
        <v>215</v>
      </c>
      <c r="D117" s="87" t="s">
        <v>12</v>
      </c>
      <c r="E117" s="24">
        <v>2010.3</v>
      </c>
      <c r="F117" s="25">
        <v>40372</v>
      </c>
      <c r="G117" s="25">
        <v>40372</v>
      </c>
      <c r="H117" s="24" t="s">
        <v>93</v>
      </c>
      <c r="I117" s="11">
        <v>0</v>
      </c>
      <c r="J117" s="11"/>
      <c r="K117" s="11"/>
      <c r="L117" s="11"/>
      <c r="M117" s="7"/>
      <c r="N117" s="11"/>
      <c r="O117" s="11"/>
      <c r="P117" s="11"/>
      <c r="Q117" s="5"/>
      <c r="R117" s="64">
        <v>2008</v>
      </c>
      <c r="S117" s="95" t="str">
        <f t="shared" si="8"/>
        <v/>
      </c>
      <c r="T117" s="95" t="str">
        <f t="shared" si="9"/>
        <v/>
      </c>
    </row>
    <row r="118" spans="1:20" s="6" customFormat="1" ht="25.5" x14ac:dyDescent="0.2">
      <c r="A118" s="24" t="s">
        <v>133</v>
      </c>
      <c r="B118" s="24" t="s">
        <v>139</v>
      </c>
      <c r="C118" s="81" t="s">
        <v>431</v>
      </c>
      <c r="D118" s="87" t="s">
        <v>538</v>
      </c>
      <c r="E118" s="24">
        <v>2015.1</v>
      </c>
      <c r="F118" s="25">
        <v>42032</v>
      </c>
      <c r="G118" s="25">
        <v>37649</v>
      </c>
      <c r="H118" s="24" t="s">
        <v>157</v>
      </c>
      <c r="I118" s="11" t="s">
        <v>156</v>
      </c>
      <c r="J118" s="11"/>
      <c r="K118" s="11"/>
      <c r="L118" s="11" t="s">
        <v>438</v>
      </c>
      <c r="M118" s="7"/>
      <c r="N118" s="11"/>
      <c r="O118" s="11"/>
      <c r="P118" s="11"/>
      <c r="Q118" s="5"/>
      <c r="R118" s="64"/>
      <c r="S118" s="95">
        <f t="shared" si="8"/>
        <v>20.6</v>
      </c>
      <c r="T118" s="95">
        <f t="shared" si="9"/>
        <v>8.6</v>
      </c>
    </row>
    <row r="119" spans="1:20" s="6" customFormat="1" ht="15.95" customHeight="1" x14ac:dyDescent="0.2">
      <c r="A119" s="24" t="s">
        <v>133</v>
      </c>
      <c r="B119" s="24" t="s">
        <v>140</v>
      </c>
      <c r="C119" s="81" t="s">
        <v>601</v>
      </c>
      <c r="D119" s="87">
        <v>2</v>
      </c>
      <c r="E119" s="24" t="s">
        <v>600</v>
      </c>
      <c r="F119" s="25">
        <v>44167</v>
      </c>
      <c r="G119" s="25">
        <v>43025</v>
      </c>
      <c r="H119" s="24" t="s">
        <v>390</v>
      </c>
      <c r="I119" s="11">
        <v>8</v>
      </c>
      <c r="J119" s="11">
        <v>201403</v>
      </c>
      <c r="K119" s="11"/>
      <c r="L119" s="11"/>
      <c r="M119" s="7"/>
      <c r="N119" s="11"/>
      <c r="O119" s="11"/>
      <c r="P119" s="11"/>
      <c r="Q119" s="5"/>
      <c r="R119" s="64">
        <v>2017</v>
      </c>
      <c r="S119" s="95">
        <f t="shared" si="8"/>
        <v>5.9</v>
      </c>
      <c r="T119" s="95">
        <f t="shared" si="9"/>
        <v>2.8</v>
      </c>
    </row>
    <row r="120" spans="1:20" s="6" customFormat="1" x14ac:dyDescent="0.2">
      <c r="A120" s="24" t="s">
        <v>133</v>
      </c>
      <c r="B120" s="24" t="s">
        <v>141</v>
      </c>
      <c r="C120" s="81" t="s">
        <v>141</v>
      </c>
      <c r="D120" s="87" t="s">
        <v>12</v>
      </c>
      <c r="E120" s="24">
        <v>2010.3</v>
      </c>
      <c r="F120" s="25">
        <v>40372</v>
      </c>
      <c r="G120" s="25">
        <v>40372</v>
      </c>
      <c r="H120" s="24" t="s">
        <v>246</v>
      </c>
      <c r="I120" s="11"/>
      <c r="J120" s="11"/>
      <c r="K120" s="11"/>
      <c r="L120" s="11"/>
      <c r="M120" s="7"/>
      <c r="N120" s="11"/>
      <c r="O120" s="11"/>
      <c r="P120" s="11"/>
      <c r="Q120" s="5"/>
      <c r="R120" s="64" t="s">
        <v>156</v>
      </c>
      <c r="S120" s="95" t="str">
        <f t="shared" si="8"/>
        <v/>
      </c>
      <c r="T120" s="95" t="str">
        <f t="shared" si="9"/>
        <v/>
      </c>
    </row>
    <row r="121" spans="1:20" s="6" customFormat="1" ht="25.5" x14ac:dyDescent="0.2">
      <c r="A121" s="24" t="s">
        <v>133</v>
      </c>
      <c r="B121" s="24" t="s">
        <v>142</v>
      </c>
      <c r="C121" s="81" t="s">
        <v>142</v>
      </c>
      <c r="D121" s="87" t="s">
        <v>12</v>
      </c>
      <c r="E121" s="24">
        <v>2010.3</v>
      </c>
      <c r="F121" s="25">
        <v>40372</v>
      </c>
      <c r="G121" s="25">
        <v>40372</v>
      </c>
      <c r="H121" s="24" t="s">
        <v>247</v>
      </c>
      <c r="I121" s="11"/>
      <c r="J121" s="11"/>
      <c r="K121" s="11"/>
      <c r="L121" s="11"/>
      <c r="M121" s="7"/>
      <c r="N121" s="11"/>
      <c r="O121" s="11"/>
      <c r="P121" s="11"/>
      <c r="Q121" s="5"/>
      <c r="R121" s="64" t="s">
        <v>156</v>
      </c>
      <c r="S121" s="95" t="str">
        <f t="shared" si="8"/>
        <v/>
      </c>
      <c r="T121" s="95" t="str">
        <f t="shared" si="9"/>
        <v/>
      </c>
    </row>
    <row r="122" spans="1:20" s="6" customFormat="1" x14ac:dyDescent="0.2">
      <c r="A122" s="24" t="s">
        <v>133</v>
      </c>
      <c r="B122" s="24" t="s">
        <v>143</v>
      </c>
      <c r="C122" s="81" t="s">
        <v>565</v>
      </c>
      <c r="D122" s="87">
        <v>1</v>
      </c>
      <c r="E122" s="24">
        <v>2018.3</v>
      </c>
      <c r="F122" s="25">
        <v>43384</v>
      </c>
      <c r="G122" s="25">
        <v>43384</v>
      </c>
      <c r="H122" s="24" t="s">
        <v>94</v>
      </c>
      <c r="I122" s="11">
        <v>4</v>
      </c>
      <c r="J122" s="11">
        <v>201403</v>
      </c>
      <c r="K122" s="11"/>
      <c r="L122" s="11"/>
      <c r="M122" s="7"/>
      <c r="N122" s="11"/>
      <c r="O122" s="11"/>
      <c r="P122" s="11"/>
      <c r="Q122" s="5"/>
      <c r="R122" s="64"/>
      <c r="S122" s="95">
        <f t="shared" si="8"/>
        <v>4.9000000000000004</v>
      </c>
      <c r="T122" s="95">
        <f t="shared" si="9"/>
        <v>4.9000000000000004</v>
      </c>
    </row>
    <row r="123" spans="1:20" s="6" customFormat="1" ht="25.5" x14ac:dyDescent="0.2">
      <c r="A123" s="24" t="s">
        <v>133</v>
      </c>
      <c r="B123" s="24" t="s">
        <v>216</v>
      </c>
      <c r="C123" s="81" t="s">
        <v>610</v>
      </c>
      <c r="D123" s="87">
        <v>2</v>
      </c>
      <c r="E123" s="24" t="s">
        <v>611</v>
      </c>
      <c r="F123" s="25">
        <v>44305</v>
      </c>
      <c r="G123" s="25">
        <v>44305</v>
      </c>
      <c r="H123" s="24" t="s">
        <v>95</v>
      </c>
      <c r="I123" s="11">
        <v>64</v>
      </c>
      <c r="J123" s="11">
        <v>201403</v>
      </c>
      <c r="K123" s="11"/>
      <c r="L123" s="11"/>
      <c r="M123" s="7" t="s">
        <v>225</v>
      </c>
      <c r="N123" s="11"/>
      <c r="O123" s="11"/>
      <c r="P123" s="11"/>
      <c r="Q123" s="5"/>
      <c r="R123" s="64">
        <v>2015</v>
      </c>
      <c r="S123" s="95">
        <f t="shared" si="8"/>
        <v>2.4</v>
      </c>
      <c r="T123" s="95">
        <f t="shared" si="9"/>
        <v>2.4</v>
      </c>
    </row>
    <row r="124" spans="1:20" s="6" customFormat="1" ht="25.5" x14ac:dyDescent="0.2">
      <c r="A124" s="24" t="s">
        <v>133</v>
      </c>
      <c r="B124" s="24" t="s">
        <v>235</v>
      </c>
      <c r="C124" s="81" t="s">
        <v>528</v>
      </c>
      <c r="D124" s="87" t="s">
        <v>538</v>
      </c>
      <c r="E124" s="24">
        <v>2017.3</v>
      </c>
      <c r="F124" s="25">
        <v>43020</v>
      </c>
      <c r="G124" s="25">
        <v>39379</v>
      </c>
      <c r="H124" s="24" t="s">
        <v>391</v>
      </c>
      <c r="I124" s="11" t="s">
        <v>156</v>
      </c>
      <c r="J124" s="11"/>
      <c r="K124" s="11"/>
      <c r="L124" s="11" t="s">
        <v>438</v>
      </c>
      <c r="M124" s="7"/>
      <c r="N124" s="11"/>
      <c r="O124" s="11"/>
      <c r="P124" s="11"/>
      <c r="Q124" s="5" t="s">
        <v>224</v>
      </c>
      <c r="R124" s="64">
        <v>2012</v>
      </c>
      <c r="S124" s="95">
        <f t="shared" si="8"/>
        <v>15.9</v>
      </c>
      <c r="T124" s="95">
        <f t="shared" si="9"/>
        <v>5.9</v>
      </c>
    </row>
    <row r="125" spans="1:20" s="6" customFormat="1" x14ac:dyDescent="0.2">
      <c r="A125" s="24" t="s">
        <v>133</v>
      </c>
      <c r="B125" s="24" t="s">
        <v>235</v>
      </c>
      <c r="C125" s="81" t="s">
        <v>566</v>
      </c>
      <c r="D125" s="87" t="s">
        <v>12</v>
      </c>
      <c r="E125" s="24">
        <v>2014.1</v>
      </c>
      <c r="F125" s="25">
        <v>41696</v>
      </c>
      <c r="G125" s="25">
        <v>39379</v>
      </c>
      <c r="H125" s="24" t="s">
        <v>252</v>
      </c>
      <c r="I125" s="11"/>
      <c r="J125" s="11"/>
      <c r="K125" s="11"/>
      <c r="L125" s="11"/>
      <c r="M125" s="7"/>
      <c r="N125" s="11"/>
      <c r="O125" s="11"/>
      <c r="P125" s="11"/>
      <c r="Q125" s="5"/>
      <c r="R125" s="64"/>
      <c r="S125" s="95" t="str">
        <f t="shared" si="8"/>
        <v/>
      </c>
      <c r="T125" s="95" t="str">
        <f t="shared" si="9"/>
        <v/>
      </c>
    </row>
    <row r="126" spans="1:20" s="6" customFormat="1" x14ac:dyDescent="0.2">
      <c r="A126" s="24" t="s">
        <v>133</v>
      </c>
      <c r="B126" s="24" t="s">
        <v>235</v>
      </c>
      <c r="C126" s="81" t="s">
        <v>567</v>
      </c>
      <c r="D126" s="87" t="s">
        <v>12</v>
      </c>
      <c r="E126" s="24">
        <v>2014.1</v>
      </c>
      <c r="F126" s="25">
        <v>41696</v>
      </c>
      <c r="G126" s="25">
        <v>39379</v>
      </c>
      <c r="H126" s="24" t="s">
        <v>253</v>
      </c>
      <c r="I126" s="11"/>
      <c r="J126" s="11"/>
      <c r="K126" s="11"/>
      <c r="L126" s="11"/>
      <c r="M126" s="7"/>
      <c r="N126" s="11"/>
      <c r="O126" s="11"/>
      <c r="P126" s="11"/>
      <c r="Q126" s="5"/>
      <c r="R126" s="64"/>
      <c r="S126" s="95" t="str">
        <f t="shared" si="8"/>
        <v/>
      </c>
      <c r="T126" s="95" t="str">
        <f t="shared" si="9"/>
        <v/>
      </c>
    </row>
    <row r="127" spans="1:20" s="6" customFormat="1" x14ac:dyDescent="0.2">
      <c r="A127" s="24" t="s">
        <v>133</v>
      </c>
      <c r="B127" s="24" t="s">
        <v>235</v>
      </c>
      <c r="C127" s="81" t="s">
        <v>568</v>
      </c>
      <c r="D127" s="87" t="s">
        <v>12</v>
      </c>
      <c r="E127" s="24">
        <v>2014.1</v>
      </c>
      <c r="F127" s="25">
        <v>41696</v>
      </c>
      <c r="G127" s="25">
        <v>39379</v>
      </c>
      <c r="H127" s="24" t="s">
        <v>254</v>
      </c>
      <c r="I127" s="11"/>
      <c r="J127" s="11"/>
      <c r="K127" s="11"/>
      <c r="L127" s="11"/>
      <c r="M127" s="7"/>
      <c r="N127" s="11"/>
      <c r="O127" s="11"/>
      <c r="P127" s="11"/>
      <c r="Q127" s="5"/>
      <c r="R127" s="64"/>
      <c r="S127" s="95" t="str">
        <f t="shared" si="8"/>
        <v/>
      </c>
      <c r="T127" s="95" t="str">
        <f t="shared" si="9"/>
        <v/>
      </c>
    </row>
    <row r="128" spans="1:20" s="6" customFormat="1" x14ac:dyDescent="0.2">
      <c r="A128" s="24" t="s">
        <v>133</v>
      </c>
      <c r="B128" s="24" t="s">
        <v>235</v>
      </c>
      <c r="C128" s="81" t="s">
        <v>569</v>
      </c>
      <c r="D128" s="87" t="s">
        <v>12</v>
      </c>
      <c r="E128" s="24">
        <v>2014.1</v>
      </c>
      <c r="F128" s="25">
        <v>41696</v>
      </c>
      <c r="G128" s="25">
        <v>39379</v>
      </c>
      <c r="H128" s="24" t="s">
        <v>255</v>
      </c>
      <c r="I128" s="11"/>
      <c r="J128" s="11"/>
      <c r="K128" s="11"/>
      <c r="L128" s="11"/>
      <c r="M128" s="7"/>
      <c r="N128" s="11"/>
      <c r="O128" s="11"/>
      <c r="P128" s="11"/>
      <c r="Q128" s="5"/>
      <c r="R128" s="64"/>
      <c r="S128" s="95" t="str">
        <f t="shared" si="8"/>
        <v/>
      </c>
      <c r="T128" s="95" t="str">
        <f t="shared" si="9"/>
        <v/>
      </c>
    </row>
    <row r="129" spans="1:20" s="6" customFormat="1" ht="15.95" customHeight="1" x14ac:dyDescent="0.2">
      <c r="A129" s="24" t="s">
        <v>133</v>
      </c>
      <c r="B129" s="24" t="s">
        <v>266</v>
      </c>
      <c r="C129" s="81" t="s">
        <v>628</v>
      </c>
      <c r="D129" s="87">
        <v>2</v>
      </c>
      <c r="E129" s="24" t="s">
        <v>611</v>
      </c>
      <c r="F129" s="25">
        <v>44305</v>
      </c>
      <c r="G129" s="25">
        <v>42416</v>
      </c>
      <c r="H129" s="24" t="s">
        <v>589</v>
      </c>
      <c r="I129" s="11">
        <v>18</v>
      </c>
      <c r="J129" s="11">
        <v>201403</v>
      </c>
      <c r="K129" s="11"/>
      <c r="L129" s="11"/>
      <c r="M129" s="7"/>
      <c r="N129" s="11"/>
      <c r="O129" s="11"/>
      <c r="P129" s="11"/>
      <c r="Q129" s="5"/>
      <c r="R129" s="64"/>
      <c r="S129" s="95">
        <f t="shared" si="8"/>
        <v>7.6</v>
      </c>
      <c r="T129" s="95">
        <f t="shared" si="9"/>
        <v>2.4</v>
      </c>
    </row>
    <row r="130" spans="1:20" s="6" customFormat="1" ht="15.95" customHeight="1" x14ac:dyDescent="0.2">
      <c r="A130" s="24" t="s">
        <v>133</v>
      </c>
      <c r="B130" s="24" t="s">
        <v>267</v>
      </c>
      <c r="C130" s="81" t="s">
        <v>487</v>
      </c>
      <c r="D130" s="87">
        <v>2</v>
      </c>
      <c r="E130" s="24">
        <v>2016.1</v>
      </c>
      <c r="F130" s="25">
        <v>42416</v>
      </c>
      <c r="G130" s="25">
        <v>42416</v>
      </c>
      <c r="H130" s="24" t="s">
        <v>590</v>
      </c>
      <c r="I130" s="11">
        <v>50</v>
      </c>
      <c r="J130" s="11">
        <v>201403</v>
      </c>
      <c r="K130" s="11"/>
      <c r="L130" s="11"/>
      <c r="M130" s="7"/>
      <c r="N130" s="11"/>
      <c r="O130" s="11"/>
      <c r="P130" s="11"/>
      <c r="Q130" s="5"/>
      <c r="R130" s="64"/>
      <c r="S130" s="95">
        <f t="shared" si="8"/>
        <v>7.6</v>
      </c>
      <c r="T130" s="95">
        <f t="shared" si="9"/>
        <v>7.6</v>
      </c>
    </row>
    <row r="131" spans="1:20" s="6" customFormat="1" ht="15.95" customHeight="1" x14ac:dyDescent="0.2">
      <c r="A131" s="24" t="s">
        <v>133</v>
      </c>
      <c r="B131" s="24" t="s">
        <v>297</v>
      </c>
      <c r="C131" s="81" t="s">
        <v>404</v>
      </c>
      <c r="D131" s="87">
        <v>0</v>
      </c>
      <c r="E131" s="24">
        <v>2015.2</v>
      </c>
      <c r="F131" s="25">
        <v>42114</v>
      </c>
      <c r="G131" s="25">
        <v>39892</v>
      </c>
      <c r="H131" s="24" t="s">
        <v>392</v>
      </c>
      <c r="I131" s="11"/>
      <c r="J131" s="11"/>
      <c r="K131" s="11"/>
      <c r="L131" s="11"/>
      <c r="M131" s="7"/>
      <c r="N131" s="11"/>
      <c r="O131" s="11"/>
      <c r="P131" s="11"/>
      <c r="Q131" s="5" t="s">
        <v>224</v>
      </c>
      <c r="R131" s="64">
        <v>2009</v>
      </c>
      <c r="S131" s="95">
        <f t="shared" si="8"/>
        <v>14.5</v>
      </c>
      <c r="T131" s="95">
        <f t="shared" si="9"/>
        <v>8.4</v>
      </c>
    </row>
    <row r="132" spans="1:20" s="6" customFormat="1" ht="25.5" x14ac:dyDescent="0.2">
      <c r="A132" s="24" t="s">
        <v>133</v>
      </c>
      <c r="B132" s="24" t="s">
        <v>315</v>
      </c>
      <c r="C132" s="81" t="s">
        <v>505</v>
      </c>
      <c r="D132" s="87">
        <v>0</v>
      </c>
      <c r="E132" s="24">
        <v>2017.1</v>
      </c>
      <c r="F132" s="25">
        <v>42668</v>
      </c>
      <c r="G132" s="25">
        <v>40314</v>
      </c>
      <c r="H132" s="24" t="s">
        <v>596</v>
      </c>
      <c r="I132" s="11">
        <v>9</v>
      </c>
      <c r="J132" s="11">
        <v>201911</v>
      </c>
      <c r="K132" s="11"/>
      <c r="L132" s="11"/>
      <c r="M132" s="7"/>
      <c r="N132" s="11"/>
      <c r="O132" s="11"/>
      <c r="P132" s="11"/>
      <c r="Q132" s="5" t="s">
        <v>506</v>
      </c>
      <c r="R132" s="64">
        <v>2017</v>
      </c>
      <c r="S132" s="95">
        <f t="shared" ref="S132" si="10">IF(OR(D132="W",D132="N/A",D132="Closed",ISBLANK(D132)),"",ROUND(($H$1-G132)/365,1))</f>
        <v>13.3</v>
      </c>
      <c r="T132" s="95">
        <f t="shared" ref="T132" si="11">IF(OR(D132="W",D132="N/A",D132="Closed",ISBLANK(D132)),"",ROUND(($H$1-F132)/365,1))</f>
        <v>6.9</v>
      </c>
    </row>
    <row r="133" spans="1:20" s="6" customFormat="1" ht="25.5" x14ac:dyDescent="0.2">
      <c r="A133" s="24" t="s">
        <v>133</v>
      </c>
      <c r="B133" s="24" t="s">
        <v>507</v>
      </c>
      <c r="C133" s="81" t="s">
        <v>508</v>
      </c>
      <c r="D133" s="87">
        <v>0</v>
      </c>
      <c r="E133" s="24">
        <v>2017.1</v>
      </c>
      <c r="F133" s="25">
        <v>42668</v>
      </c>
      <c r="G133" s="25">
        <v>40314</v>
      </c>
      <c r="H133" s="24" t="s">
        <v>595</v>
      </c>
      <c r="I133" s="11">
        <v>9</v>
      </c>
      <c r="J133" s="11">
        <v>201911</v>
      </c>
      <c r="K133" s="11"/>
      <c r="L133" s="11"/>
      <c r="M133" s="7"/>
      <c r="N133" s="11"/>
      <c r="O133" s="11"/>
      <c r="P133" s="11"/>
      <c r="Q133" s="5" t="s">
        <v>509</v>
      </c>
      <c r="R133" s="64">
        <v>2017</v>
      </c>
      <c r="S133" s="95">
        <f t="shared" si="8"/>
        <v>13.3</v>
      </c>
      <c r="T133" s="95">
        <f t="shared" si="9"/>
        <v>6.9</v>
      </c>
    </row>
    <row r="134" spans="1:20" s="6" customFormat="1" ht="15.95" customHeight="1" x14ac:dyDescent="0.2">
      <c r="A134" s="106" t="s">
        <v>133</v>
      </c>
      <c r="B134" s="106" t="s">
        <v>496</v>
      </c>
      <c r="C134" s="107" t="s">
        <v>496</v>
      </c>
      <c r="D134" s="108"/>
      <c r="E134" s="106">
        <v>2012.2</v>
      </c>
      <c r="F134" s="109">
        <v>41044</v>
      </c>
      <c r="G134" s="109">
        <v>40284</v>
      </c>
      <c r="H134" s="106" t="s">
        <v>497</v>
      </c>
      <c r="I134" s="110">
        <v>1</v>
      </c>
      <c r="J134" s="110">
        <v>201403</v>
      </c>
      <c r="K134" s="110"/>
      <c r="L134" s="110"/>
      <c r="M134" s="111"/>
      <c r="N134" s="110"/>
      <c r="O134" s="110"/>
      <c r="P134" s="110"/>
      <c r="Q134" s="112"/>
      <c r="R134" s="113">
        <v>2012</v>
      </c>
      <c r="S134" s="114" t="str">
        <f t="shared" si="8"/>
        <v/>
      </c>
      <c r="T134" s="114" t="str">
        <f t="shared" si="9"/>
        <v/>
      </c>
    </row>
    <row r="135" spans="1:20" s="6" customFormat="1" ht="15.95" customHeight="1" x14ac:dyDescent="0.2">
      <c r="A135" s="106" t="s">
        <v>133</v>
      </c>
      <c r="B135" s="106" t="s">
        <v>498</v>
      </c>
      <c r="C135" s="107" t="s">
        <v>498</v>
      </c>
      <c r="D135" s="108"/>
      <c r="E135" s="106">
        <v>2012.2</v>
      </c>
      <c r="F135" s="109">
        <v>41044</v>
      </c>
      <c r="G135" s="109">
        <v>40284</v>
      </c>
      <c r="H135" s="106" t="s">
        <v>499</v>
      </c>
      <c r="I135" s="110">
        <v>1</v>
      </c>
      <c r="J135" s="110">
        <v>201403</v>
      </c>
      <c r="K135" s="110"/>
      <c r="L135" s="110"/>
      <c r="M135" s="111"/>
      <c r="N135" s="110"/>
      <c r="O135" s="110"/>
      <c r="P135" s="110"/>
      <c r="Q135" s="112"/>
      <c r="R135" s="113">
        <v>2012</v>
      </c>
      <c r="S135" s="114" t="str">
        <f t="shared" si="8"/>
        <v/>
      </c>
      <c r="T135" s="114" t="str">
        <f t="shared" si="9"/>
        <v/>
      </c>
    </row>
    <row r="136" spans="1:20" s="6" customFormat="1" ht="15.95" customHeight="1" x14ac:dyDescent="0.2">
      <c r="A136" s="24" t="s">
        <v>133</v>
      </c>
      <c r="B136" s="24" t="s">
        <v>347</v>
      </c>
      <c r="C136" s="81" t="s">
        <v>347</v>
      </c>
      <c r="D136" s="87" t="s">
        <v>12</v>
      </c>
      <c r="E136" s="24">
        <v>2021.1</v>
      </c>
      <c r="F136" s="25">
        <v>44223</v>
      </c>
      <c r="G136" s="25">
        <v>44223</v>
      </c>
      <c r="H136" s="24" t="s">
        <v>591</v>
      </c>
      <c r="I136" s="11"/>
      <c r="J136" s="11"/>
      <c r="K136" s="11"/>
      <c r="L136" s="11"/>
      <c r="M136" s="7"/>
      <c r="N136" s="11"/>
      <c r="O136" s="11"/>
      <c r="P136" s="11"/>
      <c r="Q136" s="5"/>
      <c r="R136" s="64"/>
      <c r="S136" s="95" t="str">
        <f t="shared" si="8"/>
        <v/>
      </c>
      <c r="T136" s="95" t="str">
        <f t="shared" si="9"/>
        <v/>
      </c>
    </row>
    <row r="137" spans="1:20" s="6" customFormat="1" ht="15.95" customHeight="1" x14ac:dyDescent="0.2">
      <c r="A137" s="24" t="s">
        <v>133</v>
      </c>
      <c r="B137" s="24" t="s">
        <v>348</v>
      </c>
      <c r="C137" s="81" t="s">
        <v>393</v>
      </c>
      <c r="D137" s="87" t="s">
        <v>12</v>
      </c>
      <c r="E137" s="24">
        <v>2021.1</v>
      </c>
      <c r="F137" s="25">
        <v>44223</v>
      </c>
      <c r="G137" s="25">
        <v>44223</v>
      </c>
      <c r="H137" s="24" t="s">
        <v>594</v>
      </c>
      <c r="I137" s="11"/>
      <c r="J137" s="11"/>
      <c r="K137" s="11"/>
      <c r="L137" s="11"/>
      <c r="M137" s="7"/>
      <c r="N137" s="11"/>
      <c r="O137" s="11"/>
      <c r="P137" s="11"/>
      <c r="Q137" s="5"/>
      <c r="R137" s="64"/>
      <c r="S137" s="95" t="str">
        <f t="shared" ref="S137:S174" si="12">IF(OR(D137="W",D137="N/A",D137="Closed",ISBLANK(D137)),"",ROUND(($H$1-G137)/365,1))</f>
        <v/>
      </c>
      <c r="T137" s="95" t="str">
        <f t="shared" ref="T137:T174" si="13">IF(OR(D137="W",D137="N/A",D137="Closed",ISBLANK(D137)),"",ROUND(($H$1-F137)/365,1))</f>
        <v/>
      </c>
    </row>
    <row r="138" spans="1:20" s="6" customFormat="1" ht="15.95" customHeight="1" x14ac:dyDescent="0.2">
      <c r="A138" s="24" t="s">
        <v>133</v>
      </c>
      <c r="B138" s="24" t="s">
        <v>377</v>
      </c>
      <c r="C138" s="81" t="s">
        <v>500</v>
      </c>
      <c r="D138" s="87" t="s">
        <v>3</v>
      </c>
      <c r="E138" s="24">
        <v>2016.3</v>
      </c>
      <c r="F138" s="25">
        <v>42668</v>
      </c>
      <c r="G138" s="25">
        <v>42668</v>
      </c>
      <c r="H138" s="24" t="s">
        <v>394</v>
      </c>
      <c r="I138" s="11">
        <v>1</v>
      </c>
      <c r="J138" s="11">
        <v>202202</v>
      </c>
      <c r="K138" s="11" t="s">
        <v>436</v>
      </c>
      <c r="L138" s="11"/>
      <c r="M138" s="7"/>
      <c r="N138" s="11"/>
      <c r="O138" s="11"/>
      <c r="P138" s="11"/>
      <c r="Q138" s="5"/>
      <c r="R138" s="64">
        <v>2012</v>
      </c>
      <c r="S138" s="95">
        <f t="shared" si="12"/>
        <v>6.9</v>
      </c>
      <c r="T138" s="95">
        <f t="shared" si="13"/>
        <v>6.9</v>
      </c>
    </row>
    <row r="139" spans="1:20" s="6" customFormat="1" x14ac:dyDescent="0.2">
      <c r="A139" s="24" t="s">
        <v>133</v>
      </c>
      <c r="B139" s="24" t="s">
        <v>378</v>
      </c>
      <c r="C139" s="81" t="s">
        <v>629</v>
      </c>
      <c r="D139" s="87">
        <v>1</v>
      </c>
      <c r="E139" s="24">
        <v>2021.2</v>
      </c>
      <c r="F139" s="25">
        <v>43971</v>
      </c>
      <c r="G139" s="25">
        <v>43020</v>
      </c>
      <c r="H139" s="24" t="s">
        <v>395</v>
      </c>
      <c r="I139" s="11">
        <v>159</v>
      </c>
      <c r="J139" s="11">
        <v>201403</v>
      </c>
      <c r="K139" s="11" t="s">
        <v>436</v>
      </c>
      <c r="L139" s="11"/>
      <c r="M139" s="7"/>
      <c r="N139" s="11"/>
      <c r="O139" s="11"/>
      <c r="P139" s="11"/>
      <c r="Q139" s="5" t="s">
        <v>517</v>
      </c>
      <c r="R139" s="64">
        <v>2017</v>
      </c>
      <c r="S139" s="95">
        <f t="shared" si="12"/>
        <v>5.9</v>
      </c>
      <c r="T139" s="95">
        <f t="shared" si="13"/>
        <v>3.3</v>
      </c>
    </row>
    <row r="140" spans="1:20" s="6" customFormat="1" ht="15.95" customHeight="1" x14ac:dyDescent="0.2">
      <c r="A140" s="24" t="s">
        <v>133</v>
      </c>
      <c r="B140" s="24" t="s">
        <v>379</v>
      </c>
      <c r="C140" s="81" t="s">
        <v>529</v>
      </c>
      <c r="D140" s="87">
        <v>1</v>
      </c>
      <c r="E140" s="24">
        <v>2017.3</v>
      </c>
      <c r="F140" s="25">
        <v>43020</v>
      </c>
      <c r="G140" s="25">
        <v>43020</v>
      </c>
      <c r="H140" s="24" t="s">
        <v>396</v>
      </c>
      <c r="I140" s="11">
        <v>70</v>
      </c>
      <c r="J140" s="11">
        <v>201403</v>
      </c>
      <c r="K140" s="11" t="s">
        <v>436</v>
      </c>
      <c r="L140" s="11"/>
      <c r="M140" s="7"/>
      <c r="N140" s="11"/>
      <c r="O140" s="11"/>
      <c r="P140" s="11"/>
      <c r="Q140" s="5" t="s">
        <v>517</v>
      </c>
      <c r="R140" s="64">
        <v>2017</v>
      </c>
      <c r="S140" s="95">
        <f t="shared" ref="S140:S146" si="14">IF(OR(D140="W",D140="N/A",D140="Closed",ISBLANK(D140)),"",ROUND(($H$1-G140)/365,1))</f>
        <v>5.9</v>
      </c>
      <c r="T140" s="95">
        <f t="shared" ref="T140:T146" si="15">IF(OR(D140="W",D140="N/A",D140="Closed",ISBLANK(D140)),"",ROUND(($H$1-F140)/365,1))</f>
        <v>5.9</v>
      </c>
    </row>
    <row r="141" spans="1:20" s="6" customFormat="1" ht="15.95" customHeight="1" x14ac:dyDescent="0.2">
      <c r="A141" s="24" t="s">
        <v>133</v>
      </c>
      <c r="B141" s="24" t="s">
        <v>371</v>
      </c>
      <c r="C141" s="81" t="s">
        <v>527</v>
      </c>
      <c r="D141" s="87">
        <v>2</v>
      </c>
      <c r="E141" s="24" t="s">
        <v>526</v>
      </c>
      <c r="F141" s="25">
        <v>43025</v>
      </c>
      <c r="G141" s="25">
        <v>43025</v>
      </c>
      <c r="H141" s="24" t="s">
        <v>372</v>
      </c>
      <c r="I141" s="11"/>
      <c r="J141" s="11"/>
      <c r="K141" s="11"/>
      <c r="L141" s="11"/>
      <c r="M141" s="7"/>
      <c r="N141" s="11"/>
      <c r="O141" s="11"/>
      <c r="P141" s="11"/>
      <c r="Q141" s="5"/>
      <c r="R141" s="64">
        <v>2017</v>
      </c>
      <c r="S141" s="95">
        <f t="shared" si="14"/>
        <v>5.9</v>
      </c>
      <c r="T141" s="95">
        <f t="shared" si="15"/>
        <v>5.9</v>
      </c>
    </row>
    <row r="142" spans="1:20" s="6" customFormat="1" ht="15.95" customHeight="1" x14ac:dyDescent="0.2">
      <c r="A142" s="24" t="s">
        <v>133</v>
      </c>
      <c r="B142" s="24" t="s">
        <v>489</v>
      </c>
      <c r="C142" s="81" t="s">
        <v>648</v>
      </c>
      <c r="D142" s="87">
        <v>2</v>
      </c>
      <c r="E142" s="24" t="s">
        <v>649</v>
      </c>
      <c r="F142" s="25">
        <v>45229</v>
      </c>
      <c r="G142" s="25">
        <v>45229</v>
      </c>
      <c r="H142" s="24" t="s">
        <v>490</v>
      </c>
      <c r="I142" s="11">
        <v>29</v>
      </c>
      <c r="J142" s="11">
        <v>201706</v>
      </c>
      <c r="K142" s="11"/>
      <c r="L142" s="11"/>
      <c r="M142" s="7"/>
      <c r="N142" s="11"/>
      <c r="O142" s="11"/>
      <c r="P142" s="11"/>
      <c r="Q142" s="5"/>
      <c r="R142" s="64">
        <v>2017</v>
      </c>
      <c r="S142" s="95">
        <f t="shared" si="14"/>
        <v>-0.2</v>
      </c>
      <c r="T142" s="95">
        <f t="shared" si="15"/>
        <v>-0.2</v>
      </c>
    </row>
    <row r="143" spans="1:20" s="6" customFormat="1" ht="15.95" customHeight="1" x14ac:dyDescent="0.2">
      <c r="A143" s="24" t="s">
        <v>133</v>
      </c>
      <c r="B143" s="24" t="s">
        <v>510</v>
      </c>
      <c r="C143" s="81" t="s">
        <v>650</v>
      </c>
      <c r="D143" s="87">
        <v>0</v>
      </c>
      <c r="E143" s="24">
        <v>2023.3</v>
      </c>
      <c r="F143" s="25">
        <v>45174</v>
      </c>
      <c r="G143" s="25">
        <v>45174</v>
      </c>
      <c r="H143" s="24" t="s">
        <v>593</v>
      </c>
      <c r="R143" s="64">
        <v>2022</v>
      </c>
      <c r="S143" s="95">
        <f t="shared" si="14"/>
        <v>0</v>
      </c>
      <c r="T143" s="95">
        <f t="shared" si="15"/>
        <v>0</v>
      </c>
    </row>
    <row r="144" spans="1:20" s="6" customFormat="1" ht="15.95" customHeight="1" x14ac:dyDescent="0.2">
      <c r="A144" s="24" t="s">
        <v>133</v>
      </c>
      <c r="B144" s="24" t="s">
        <v>580</v>
      </c>
      <c r="C144" s="81" t="s">
        <v>645</v>
      </c>
      <c r="D144" s="87">
        <v>1</v>
      </c>
      <c r="E144" s="24">
        <v>2023.2</v>
      </c>
      <c r="F144" s="25">
        <v>45091</v>
      </c>
      <c r="G144" s="25">
        <v>43762</v>
      </c>
      <c r="H144" s="24" t="s">
        <v>592</v>
      </c>
      <c r="Q144" s="172"/>
      <c r="R144" s="64">
        <v>2022</v>
      </c>
      <c r="S144" s="95">
        <f t="shared" si="14"/>
        <v>3.9</v>
      </c>
      <c r="T144" s="95">
        <f t="shared" si="15"/>
        <v>0.2</v>
      </c>
    </row>
    <row r="145" spans="1:20" s="6" customFormat="1" ht="15.95" customHeight="1" x14ac:dyDescent="0.2">
      <c r="A145" s="24" t="s">
        <v>133</v>
      </c>
      <c r="B145" s="24" t="s">
        <v>581</v>
      </c>
      <c r="C145" s="81" t="s">
        <v>620</v>
      </c>
      <c r="D145" s="87">
        <v>1</v>
      </c>
      <c r="E145" s="24">
        <v>2022.1</v>
      </c>
      <c r="F145" s="25">
        <v>44643</v>
      </c>
      <c r="G145" s="25">
        <v>43874</v>
      </c>
      <c r="H145" s="24" t="s">
        <v>588</v>
      </c>
      <c r="Q145" s="172"/>
      <c r="R145" s="64">
        <v>2022</v>
      </c>
      <c r="S145" s="95">
        <f t="shared" si="14"/>
        <v>3.6</v>
      </c>
      <c r="T145" s="95">
        <f t="shared" si="15"/>
        <v>1.5</v>
      </c>
    </row>
    <row r="146" spans="1:20" s="6" customFormat="1" ht="15.95" customHeight="1" x14ac:dyDescent="0.2">
      <c r="A146" s="24" t="s">
        <v>133</v>
      </c>
      <c r="B146" s="24" t="s">
        <v>622</v>
      </c>
      <c r="C146" s="81" t="s">
        <v>630</v>
      </c>
      <c r="D146" s="87">
        <v>0</v>
      </c>
      <c r="E146" s="24">
        <v>2022.1</v>
      </c>
      <c r="F146" s="25">
        <v>44643</v>
      </c>
      <c r="G146" s="25">
        <v>44643</v>
      </c>
      <c r="H146" s="24" t="s">
        <v>623</v>
      </c>
      <c r="Q146" s="144" t="s">
        <v>224</v>
      </c>
      <c r="R146" s="64">
        <v>2022</v>
      </c>
      <c r="S146" s="95">
        <f t="shared" si="14"/>
        <v>1.5</v>
      </c>
      <c r="T146" s="95">
        <f t="shared" si="15"/>
        <v>1.5</v>
      </c>
    </row>
    <row r="147" spans="1:20" s="6" customFormat="1" ht="15.95" customHeight="1" x14ac:dyDescent="0.2">
      <c r="A147" s="24" t="s">
        <v>133</v>
      </c>
      <c r="B147" s="24" t="s">
        <v>621</v>
      </c>
      <c r="C147" s="81" t="s">
        <v>631</v>
      </c>
      <c r="D147" s="87">
        <v>0</v>
      </c>
      <c r="E147" s="24">
        <v>2022.1</v>
      </c>
      <c r="F147" s="25">
        <v>44643</v>
      </c>
      <c r="G147" s="25">
        <v>44643</v>
      </c>
      <c r="H147" s="24" t="s">
        <v>624</v>
      </c>
      <c r="Q147" s="6" t="s">
        <v>224</v>
      </c>
      <c r="R147" s="64">
        <v>2022</v>
      </c>
      <c r="S147" s="95">
        <f t="shared" ref="S147" si="16">IF(OR(D147="W",D147="N/A",D147="Closed",ISBLANK(D147)),"",ROUND(($H$1-G147)/365,1))</f>
        <v>1.5</v>
      </c>
      <c r="T147" s="95">
        <f t="shared" ref="T147" si="17">IF(OR(D147="W",D147="N/A",D147="Closed",ISBLANK(D147)),"",ROUND(($H$1-F147)/365,1))</f>
        <v>1.5</v>
      </c>
    </row>
    <row r="148" spans="1:20" s="6" customFormat="1" ht="15.95" customHeight="1" x14ac:dyDescent="0.2">
      <c r="A148" s="24" t="s">
        <v>133</v>
      </c>
      <c r="B148" s="24" t="s">
        <v>217</v>
      </c>
      <c r="C148" s="81" t="s">
        <v>217</v>
      </c>
      <c r="D148" s="87" t="s">
        <v>12</v>
      </c>
      <c r="E148" s="24"/>
      <c r="F148" s="25">
        <v>38643</v>
      </c>
      <c r="G148" s="25">
        <v>38643</v>
      </c>
      <c r="H148" s="24" t="s">
        <v>96</v>
      </c>
      <c r="I148" s="11"/>
      <c r="J148" s="11"/>
      <c r="K148" s="11"/>
      <c r="L148" s="11"/>
      <c r="M148" s="7"/>
      <c r="N148" s="11"/>
      <c r="O148" s="11"/>
      <c r="P148" s="11"/>
      <c r="Q148" s="5"/>
      <c r="R148" s="64"/>
      <c r="S148" s="95" t="str">
        <f t="shared" si="12"/>
        <v/>
      </c>
      <c r="T148" s="95" t="str">
        <f t="shared" si="13"/>
        <v/>
      </c>
    </row>
    <row r="149" spans="1:20" s="6" customFormat="1" ht="15.95" customHeight="1" x14ac:dyDescent="0.2">
      <c r="A149" s="24" t="s">
        <v>133</v>
      </c>
      <c r="B149" s="24" t="s">
        <v>218</v>
      </c>
      <c r="C149" s="81" t="s">
        <v>218</v>
      </c>
      <c r="D149" s="87" t="s">
        <v>12</v>
      </c>
      <c r="E149" s="24"/>
      <c r="F149" s="25">
        <v>38643</v>
      </c>
      <c r="G149" s="25">
        <v>38643</v>
      </c>
      <c r="H149" s="24" t="s">
        <v>97</v>
      </c>
      <c r="I149" s="11"/>
      <c r="J149" s="11"/>
      <c r="K149" s="11"/>
      <c r="L149" s="11"/>
      <c r="M149" s="7"/>
      <c r="N149" s="11"/>
      <c r="O149" s="11"/>
      <c r="P149" s="11"/>
      <c r="Q149" s="5"/>
      <c r="R149" s="64"/>
      <c r="S149" s="95" t="str">
        <f t="shared" si="12"/>
        <v/>
      </c>
      <c r="T149" s="95" t="str">
        <f t="shared" si="13"/>
        <v/>
      </c>
    </row>
    <row r="150" spans="1:20" s="6" customFormat="1" ht="15.95" customHeight="1" x14ac:dyDescent="0.2">
      <c r="A150" s="24" t="s">
        <v>133</v>
      </c>
      <c r="B150" s="24" t="s">
        <v>219</v>
      </c>
      <c r="C150" s="81" t="s">
        <v>219</v>
      </c>
      <c r="D150" s="87" t="s">
        <v>12</v>
      </c>
      <c r="E150" s="24"/>
      <c r="F150" s="25">
        <v>38643</v>
      </c>
      <c r="G150" s="25">
        <v>38643</v>
      </c>
      <c r="H150" s="24" t="s">
        <v>98</v>
      </c>
      <c r="I150" s="11"/>
      <c r="J150" s="11"/>
      <c r="K150" s="11"/>
      <c r="L150" s="11"/>
      <c r="M150" s="7"/>
      <c r="N150" s="11"/>
      <c r="O150" s="11"/>
      <c r="P150" s="11"/>
      <c r="Q150" s="5"/>
      <c r="R150" s="64"/>
      <c r="S150" s="95" t="str">
        <f t="shared" si="12"/>
        <v/>
      </c>
      <c r="T150" s="95" t="str">
        <f t="shared" si="13"/>
        <v/>
      </c>
    </row>
    <row r="151" spans="1:20" s="6" customFormat="1" ht="15.95" customHeight="1" x14ac:dyDescent="0.2">
      <c r="A151" s="24" t="s">
        <v>133</v>
      </c>
      <c r="B151" s="24" t="s">
        <v>220</v>
      </c>
      <c r="C151" s="81" t="s">
        <v>356</v>
      </c>
      <c r="D151" s="87" t="s">
        <v>538</v>
      </c>
      <c r="E151" s="24">
        <v>2013.1</v>
      </c>
      <c r="F151" s="25">
        <v>41373</v>
      </c>
      <c r="G151" s="25">
        <v>38266</v>
      </c>
      <c r="H151" s="24" t="s">
        <v>397</v>
      </c>
      <c r="I151" s="11" t="s">
        <v>156</v>
      </c>
      <c r="J151" s="11"/>
      <c r="K151" s="11"/>
      <c r="L151" s="11" t="s">
        <v>438</v>
      </c>
      <c r="M151" s="7"/>
      <c r="N151" s="11"/>
      <c r="O151" s="11"/>
      <c r="P151" s="11"/>
      <c r="Q151" s="5"/>
      <c r="R151" s="64">
        <v>2008</v>
      </c>
      <c r="S151" s="95">
        <f t="shared" si="12"/>
        <v>18.899999999999999</v>
      </c>
      <c r="T151" s="95">
        <f t="shared" si="13"/>
        <v>10.4</v>
      </c>
    </row>
    <row r="152" spans="1:20" s="6" customFormat="1" ht="15.95" customHeight="1" x14ac:dyDescent="0.2">
      <c r="A152" s="24" t="s">
        <v>133</v>
      </c>
      <c r="B152" s="24" t="s">
        <v>245</v>
      </c>
      <c r="C152" s="81" t="s">
        <v>597</v>
      </c>
      <c r="D152" s="87" t="s">
        <v>538</v>
      </c>
      <c r="E152" s="24">
        <v>2020.2</v>
      </c>
      <c r="F152" s="25">
        <v>43979</v>
      </c>
      <c r="G152" s="25">
        <v>39379</v>
      </c>
      <c r="H152" s="24" t="s">
        <v>324</v>
      </c>
      <c r="I152" s="11" t="s">
        <v>156</v>
      </c>
      <c r="J152" s="11"/>
      <c r="K152" s="11"/>
      <c r="L152" s="11" t="s">
        <v>438</v>
      </c>
      <c r="M152" s="7"/>
      <c r="N152" s="11"/>
      <c r="O152" s="11"/>
      <c r="P152" s="11"/>
      <c r="Q152" s="5"/>
      <c r="R152" s="64"/>
      <c r="S152" s="95">
        <f t="shared" si="12"/>
        <v>15.9</v>
      </c>
      <c r="T152" s="95">
        <f t="shared" si="13"/>
        <v>3.3</v>
      </c>
    </row>
    <row r="153" spans="1:20" s="6" customFormat="1" x14ac:dyDescent="0.2">
      <c r="A153" s="24" t="s">
        <v>134</v>
      </c>
      <c r="B153" s="24" t="s">
        <v>99</v>
      </c>
      <c r="C153" s="81" t="s">
        <v>99</v>
      </c>
      <c r="D153" s="87" t="s">
        <v>242</v>
      </c>
      <c r="E153" s="24">
        <v>2010.2</v>
      </c>
      <c r="F153" s="25">
        <v>40284</v>
      </c>
      <c r="G153" s="25">
        <v>40284</v>
      </c>
      <c r="H153" s="24" t="s">
        <v>100</v>
      </c>
      <c r="I153" s="24"/>
      <c r="J153" s="24"/>
      <c r="K153" s="24"/>
      <c r="L153" s="11"/>
      <c r="M153" s="24"/>
      <c r="N153" s="11"/>
      <c r="O153" s="11"/>
      <c r="P153" s="11"/>
      <c r="Q153" s="7" t="s">
        <v>318</v>
      </c>
      <c r="R153" s="64"/>
      <c r="S153" s="95" t="str">
        <f t="shared" si="12"/>
        <v/>
      </c>
      <c r="T153" s="95" t="str">
        <f t="shared" si="13"/>
        <v/>
      </c>
    </row>
    <row r="154" spans="1:20" s="6" customFormat="1" ht="25.5" x14ac:dyDescent="0.2">
      <c r="A154" s="24" t="s">
        <v>134</v>
      </c>
      <c r="B154" s="24" t="s">
        <v>101</v>
      </c>
      <c r="C154" s="81" t="s">
        <v>101</v>
      </c>
      <c r="D154" s="87" t="s">
        <v>242</v>
      </c>
      <c r="E154" s="24"/>
      <c r="F154" s="45">
        <v>39848</v>
      </c>
      <c r="G154" s="24"/>
      <c r="H154" s="24" t="s">
        <v>102</v>
      </c>
      <c r="I154" s="7"/>
      <c r="J154" s="7"/>
      <c r="K154" s="7"/>
      <c r="L154" s="11"/>
      <c r="M154" s="7"/>
      <c r="N154" s="11"/>
      <c r="O154" s="11"/>
      <c r="P154" s="11"/>
      <c r="Q154" s="7" t="s">
        <v>296</v>
      </c>
      <c r="R154" s="11"/>
      <c r="S154" s="95" t="str">
        <f t="shared" si="12"/>
        <v/>
      </c>
      <c r="T154" s="95" t="str">
        <f t="shared" si="13"/>
        <v/>
      </c>
    </row>
    <row r="155" spans="1:20" s="6" customFormat="1" x14ac:dyDescent="0.2">
      <c r="A155" s="24" t="s">
        <v>134</v>
      </c>
      <c r="B155" s="24" t="s">
        <v>103</v>
      </c>
      <c r="C155" s="81" t="s">
        <v>103</v>
      </c>
      <c r="D155" s="87" t="s">
        <v>242</v>
      </c>
      <c r="E155" s="24"/>
      <c r="F155" s="24"/>
      <c r="G155" s="24"/>
      <c r="H155" s="24" t="s">
        <v>104</v>
      </c>
      <c r="I155" s="11"/>
      <c r="J155" s="11"/>
      <c r="K155" s="11"/>
      <c r="L155" s="11"/>
      <c r="M155" s="7"/>
      <c r="N155" s="11"/>
      <c r="O155" s="11"/>
      <c r="P155" s="11"/>
      <c r="Q155" s="5" t="s">
        <v>268</v>
      </c>
      <c r="R155" s="64"/>
      <c r="S155" s="95" t="str">
        <f t="shared" si="12"/>
        <v/>
      </c>
      <c r="T155" s="95" t="str">
        <f t="shared" si="13"/>
        <v/>
      </c>
    </row>
    <row r="156" spans="1:20" s="144" customFormat="1" ht="25.5" x14ac:dyDescent="0.2">
      <c r="A156" s="24" t="s">
        <v>134</v>
      </c>
      <c r="B156" s="24" t="s">
        <v>105</v>
      </c>
      <c r="C156" s="81" t="s">
        <v>105</v>
      </c>
      <c r="D156" s="87" t="s">
        <v>242</v>
      </c>
      <c r="E156" s="24">
        <v>2016.2</v>
      </c>
      <c r="F156" s="25">
        <v>42501</v>
      </c>
      <c r="G156" s="25">
        <v>42501</v>
      </c>
      <c r="H156" s="24" t="s">
        <v>106</v>
      </c>
      <c r="I156" s="11"/>
      <c r="J156" s="11"/>
      <c r="K156" s="11"/>
      <c r="L156" s="11"/>
      <c r="M156" s="7"/>
      <c r="N156" s="11"/>
      <c r="O156" s="11"/>
      <c r="P156" s="11"/>
      <c r="Q156" s="5"/>
      <c r="R156" s="64"/>
      <c r="S156" s="95" t="str">
        <f t="shared" si="12"/>
        <v/>
      </c>
      <c r="T156" s="95" t="str">
        <f t="shared" si="13"/>
        <v/>
      </c>
    </row>
    <row r="157" spans="1:20" s="6" customFormat="1" ht="25.5" x14ac:dyDescent="0.2">
      <c r="A157" s="24" t="s">
        <v>134</v>
      </c>
      <c r="B157" s="24" t="s">
        <v>107</v>
      </c>
      <c r="C157" s="81" t="s">
        <v>107</v>
      </c>
      <c r="D157" s="87" t="s">
        <v>242</v>
      </c>
      <c r="E157" s="24"/>
      <c r="F157" s="24"/>
      <c r="G157" s="24"/>
      <c r="H157" s="24" t="s">
        <v>108</v>
      </c>
      <c r="I157" s="11"/>
      <c r="J157" s="11"/>
      <c r="K157" s="11"/>
      <c r="L157" s="11"/>
      <c r="M157" s="7"/>
      <c r="N157" s="11"/>
      <c r="O157" s="11"/>
      <c r="P157" s="11"/>
      <c r="Q157" s="5" t="s">
        <v>241</v>
      </c>
      <c r="R157" s="64"/>
      <c r="S157" s="95" t="str">
        <f t="shared" si="12"/>
        <v/>
      </c>
      <c r="T157" s="95" t="str">
        <f t="shared" si="13"/>
        <v/>
      </c>
    </row>
    <row r="158" spans="1:20" s="6" customFormat="1" ht="38.25" x14ac:dyDescent="0.2">
      <c r="A158" s="24" t="s">
        <v>134</v>
      </c>
      <c r="B158" s="24" t="s">
        <v>109</v>
      </c>
      <c r="C158" s="81" t="s">
        <v>109</v>
      </c>
      <c r="D158" s="87" t="s">
        <v>242</v>
      </c>
      <c r="E158" s="24">
        <v>2011.2</v>
      </c>
      <c r="F158" s="25">
        <v>40667</v>
      </c>
      <c r="G158" s="25">
        <v>40667</v>
      </c>
      <c r="H158" s="24" t="s">
        <v>110</v>
      </c>
      <c r="I158" s="11"/>
      <c r="J158" s="11"/>
      <c r="K158" s="11"/>
      <c r="L158" s="11"/>
      <c r="M158" s="7"/>
      <c r="N158" s="11"/>
      <c r="O158" s="11"/>
      <c r="P158" s="11"/>
      <c r="Q158" s="5" t="s">
        <v>230</v>
      </c>
      <c r="R158" s="64"/>
      <c r="S158" s="95" t="str">
        <f t="shared" si="12"/>
        <v/>
      </c>
      <c r="T158" s="95" t="str">
        <f t="shared" si="13"/>
        <v/>
      </c>
    </row>
    <row r="159" spans="1:20" s="6" customFormat="1" ht="38.25" x14ac:dyDescent="0.2">
      <c r="A159" s="24" t="s">
        <v>134</v>
      </c>
      <c r="B159" s="24" t="s">
        <v>111</v>
      </c>
      <c r="C159" s="81" t="s">
        <v>111</v>
      </c>
      <c r="D159" s="87" t="s">
        <v>242</v>
      </c>
      <c r="E159" s="24">
        <v>2011.2</v>
      </c>
      <c r="F159" s="25">
        <v>40667</v>
      </c>
      <c r="G159" s="25">
        <v>40667</v>
      </c>
      <c r="H159" s="24" t="s">
        <v>112</v>
      </c>
      <c r="I159" s="11"/>
      <c r="J159" s="11"/>
      <c r="K159" s="11"/>
      <c r="L159" s="11"/>
      <c r="M159" s="7"/>
      <c r="N159" s="11"/>
      <c r="O159" s="11"/>
      <c r="P159" s="11"/>
      <c r="Q159" s="5" t="s">
        <v>264</v>
      </c>
      <c r="R159" s="64"/>
      <c r="S159" s="95" t="str">
        <f t="shared" si="12"/>
        <v/>
      </c>
      <c r="T159" s="95" t="str">
        <f t="shared" si="13"/>
        <v/>
      </c>
    </row>
    <row r="160" spans="1:20" s="6" customFormat="1" x14ac:dyDescent="0.2">
      <c r="A160" s="24" t="s">
        <v>134</v>
      </c>
      <c r="B160" s="24" t="s">
        <v>113</v>
      </c>
      <c r="C160" s="81" t="s">
        <v>113</v>
      </c>
      <c r="D160" s="87" t="s">
        <v>242</v>
      </c>
      <c r="E160" s="24">
        <v>2020.1</v>
      </c>
      <c r="F160" s="25">
        <v>36731</v>
      </c>
      <c r="G160" s="25">
        <v>36731</v>
      </c>
      <c r="H160" s="24" t="s">
        <v>114</v>
      </c>
      <c r="I160" s="11"/>
      <c r="J160" s="11"/>
      <c r="K160" s="11"/>
      <c r="L160" s="11"/>
      <c r="M160" s="7"/>
      <c r="N160" s="11">
        <v>331041</v>
      </c>
      <c r="O160" s="11" t="s">
        <v>464</v>
      </c>
      <c r="P160" s="11" t="s">
        <v>449</v>
      </c>
      <c r="Q160" s="5"/>
      <c r="R160" s="64"/>
      <c r="S160" s="95" t="str">
        <f t="shared" si="12"/>
        <v/>
      </c>
      <c r="T160" s="95" t="str">
        <f t="shared" si="13"/>
        <v/>
      </c>
    </row>
    <row r="161" spans="1:20" s="6" customFormat="1" ht="38.25" x14ac:dyDescent="0.2">
      <c r="A161" s="24" t="s">
        <v>134</v>
      </c>
      <c r="B161" s="24" t="s">
        <v>115</v>
      </c>
      <c r="C161" s="81" t="s">
        <v>115</v>
      </c>
      <c r="D161" s="87" t="s">
        <v>242</v>
      </c>
      <c r="E161" s="24">
        <v>2011.2</v>
      </c>
      <c r="F161" s="25">
        <v>40667</v>
      </c>
      <c r="G161" s="25">
        <v>40667</v>
      </c>
      <c r="H161" s="24" t="s">
        <v>116</v>
      </c>
      <c r="I161" s="11"/>
      <c r="J161" s="11"/>
      <c r="K161" s="11"/>
      <c r="L161" s="11"/>
      <c r="M161" s="7"/>
      <c r="N161" s="11"/>
      <c r="O161" s="11"/>
      <c r="P161" s="11"/>
      <c r="Q161" s="5" t="s">
        <v>265</v>
      </c>
      <c r="R161" s="64"/>
      <c r="S161" s="95" t="str">
        <f t="shared" si="12"/>
        <v/>
      </c>
      <c r="T161" s="95" t="str">
        <f t="shared" si="13"/>
        <v/>
      </c>
    </row>
    <row r="162" spans="1:20" s="51" customFormat="1" x14ac:dyDescent="0.2">
      <c r="A162" s="24" t="s">
        <v>134</v>
      </c>
      <c r="B162" s="24" t="s">
        <v>117</v>
      </c>
      <c r="C162" s="81" t="s">
        <v>117</v>
      </c>
      <c r="D162" s="87" t="s">
        <v>242</v>
      </c>
      <c r="E162" s="24"/>
      <c r="F162" s="25">
        <v>39848</v>
      </c>
      <c r="G162" s="24"/>
      <c r="H162" s="24" t="s">
        <v>118</v>
      </c>
      <c r="I162" s="7"/>
      <c r="J162" s="7"/>
      <c r="K162" s="7"/>
      <c r="L162" s="11"/>
      <c r="M162" s="7"/>
      <c r="N162" s="11"/>
      <c r="O162" s="11"/>
      <c r="P162" s="11"/>
      <c r="Q162" s="7" t="s">
        <v>293</v>
      </c>
      <c r="R162" s="11"/>
      <c r="S162" s="95" t="str">
        <f t="shared" si="12"/>
        <v/>
      </c>
      <c r="T162" s="95" t="str">
        <f t="shared" si="13"/>
        <v/>
      </c>
    </row>
    <row r="163" spans="1:20" s="6" customFormat="1" ht="25.5" x14ac:dyDescent="0.2">
      <c r="A163" s="24" t="s">
        <v>134</v>
      </c>
      <c r="B163" s="24" t="s">
        <v>119</v>
      </c>
      <c r="C163" s="81" t="s">
        <v>119</v>
      </c>
      <c r="D163" s="87" t="s">
        <v>242</v>
      </c>
      <c r="E163" s="24"/>
      <c r="F163" s="25">
        <v>44336</v>
      </c>
      <c r="G163" s="25">
        <v>37362</v>
      </c>
      <c r="H163" s="24" t="s">
        <v>120</v>
      </c>
      <c r="I163" s="11"/>
      <c r="J163" s="11"/>
      <c r="K163" s="11"/>
      <c r="L163" s="11"/>
      <c r="M163" s="7"/>
      <c r="N163" s="11"/>
      <c r="O163" s="11"/>
      <c r="P163" s="11"/>
      <c r="Q163" s="7" t="s">
        <v>229</v>
      </c>
      <c r="R163" s="64">
        <v>2008</v>
      </c>
      <c r="S163" s="95" t="str">
        <f t="shared" si="12"/>
        <v/>
      </c>
      <c r="T163" s="95" t="str">
        <f t="shared" si="13"/>
        <v/>
      </c>
    </row>
    <row r="164" spans="1:20" s="6" customFormat="1" x14ac:dyDescent="0.2">
      <c r="A164" s="24" t="s">
        <v>134</v>
      </c>
      <c r="B164" s="24" t="s">
        <v>121</v>
      </c>
      <c r="C164" s="81" t="s">
        <v>121</v>
      </c>
      <c r="D164" s="87" t="s">
        <v>242</v>
      </c>
      <c r="E164" s="24"/>
      <c r="F164" s="25">
        <v>43161</v>
      </c>
      <c r="G164" s="25">
        <v>43161</v>
      </c>
      <c r="H164" s="24" t="s">
        <v>122</v>
      </c>
      <c r="I164" s="11"/>
      <c r="J164" s="11"/>
      <c r="K164" s="11"/>
      <c r="L164" s="11"/>
      <c r="M164" s="7"/>
      <c r="N164" s="11"/>
      <c r="O164" s="11"/>
      <c r="P164" s="11"/>
      <c r="Q164" s="5"/>
      <c r="R164" s="64"/>
      <c r="S164" s="95" t="str">
        <f t="shared" si="12"/>
        <v/>
      </c>
      <c r="T164" s="95" t="str">
        <f t="shared" si="13"/>
        <v/>
      </c>
    </row>
    <row r="165" spans="1:20" s="6" customFormat="1" x14ac:dyDescent="0.2">
      <c r="A165" s="24" t="s">
        <v>134</v>
      </c>
      <c r="B165" s="24" t="s">
        <v>123</v>
      </c>
      <c r="C165" s="81" t="s">
        <v>123</v>
      </c>
      <c r="D165" s="87" t="s">
        <v>242</v>
      </c>
      <c r="E165" s="24">
        <v>2011.2</v>
      </c>
      <c r="F165" s="25">
        <v>40667</v>
      </c>
      <c r="G165" s="25">
        <v>40667</v>
      </c>
      <c r="H165" s="24" t="s">
        <v>124</v>
      </c>
      <c r="I165" s="11"/>
      <c r="J165" s="11"/>
      <c r="K165" s="11"/>
      <c r="L165" s="11"/>
      <c r="M165" s="7"/>
      <c r="N165" s="11"/>
      <c r="O165" s="11"/>
      <c r="P165" s="11"/>
      <c r="Q165" s="5"/>
      <c r="R165" s="64"/>
      <c r="S165" s="95" t="str">
        <f t="shared" si="12"/>
        <v/>
      </c>
      <c r="T165" s="95" t="str">
        <f t="shared" si="13"/>
        <v/>
      </c>
    </row>
    <row r="166" spans="1:20" s="6" customFormat="1" ht="25.5" x14ac:dyDescent="0.2">
      <c r="A166" s="24" t="s">
        <v>134</v>
      </c>
      <c r="B166" s="24" t="s">
        <v>125</v>
      </c>
      <c r="C166" s="81" t="s">
        <v>125</v>
      </c>
      <c r="D166" s="87" t="s">
        <v>242</v>
      </c>
      <c r="E166" s="24"/>
      <c r="F166" s="24"/>
      <c r="G166" s="24"/>
      <c r="H166" s="24" t="s">
        <v>126</v>
      </c>
      <c r="I166" s="11"/>
      <c r="J166" s="11"/>
      <c r="K166" s="11"/>
      <c r="L166" s="11"/>
      <c r="M166" s="7"/>
      <c r="N166" s="11"/>
      <c r="O166" s="11"/>
      <c r="P166" s="11"/>
      <c r="Q166" s="5" t="s">
        <v>233</v>
      </c>
      <c r="R166" s="64"/>
      <c r="S166" s="95" t="str">
        <f t="shared" si="12"/>
        <v/>
      </c>
      <c r="T166" s="95" t="str">
        <f t="shared" si="13"/>
        <v/>
      </c>
    </row>
    <row r="167" spans="1:20" s="6" customFormat="1" ht="25.5" x14ac:dyDescent="0.2">
      <c r="A167" s="24" t="s">
        <v>134</v>
      </c>
      <c r="B167" s="24" t="s">
        <v>127</v>
      </c>
      <c r="C167" s="81" t="s">
        <v>127</v>
      </c>
      <c r="D167" s="87" t="s">
        <v>242</v>
      </c>
      <c r="E167" s="24"/>
      <c r="F167" s="24"/>
      <c r="G167" s="24"/>
      <c r="H167" s="24" t="s">
        <v>128</v>
      </c>
      <c r="I167" s="11"/>
      <c r="J167" s="11"/>
      <c r="K167" s="11"/>
      <c r="L167" s="11"/>
      <c r="M167" s="7"/>
      <c r="N167" s="11"/>
      <c r="O167" s="11"/>
      <c r="P167" s="11"/>
      <c r="Q167" s="5" t="s">
        <v>234</v>
      </c>
      <c r="R167" s="64"/>
      <c r="S167" s="95" t="str">
        <f t="shared" si="12"/>
        <v/>
      </c>
      <c r="T167" s="95" t="str">
        <f t="shared" si="13"/>
        <v/>
      </c>
    </row>
    <row r="168" spans="1:20" s="6" customFormat="1" x14ac:dyDescent="0.2">
      <c r="A168" s="24" t="s">
        <v>134</v>
      </c>
      <c r="B168" s="24" t="s">
        <v>129</v>
      </c>
      <c r="C168" s="81" t="s">
        <v>129</v>
      </c>
      <c r="D168" s="87" t="s">
        <v>242</v>
      </c>
      <c r="E168" s="24">
        <v>2015.3</v>
      </c>
      <c r="F168" s="25">
        <v>42173</v>
      </c>
      <c r="G168" s="25">
        <v>42173</v>
      </c>
      <c r="H168" s="24" t="s">
        <v>130</v>
      </c>
      <c r="I168" s="11"/>
      <c r="J168" s="11"/>
      <c r="K168" s="11"/>
      <c r="L168" s="11"/>
      <c r="M168" s="7"/>
      <c r="N168" s="11"/>
      <c r="O168" s="11"/>
      <c r="P168" s="11"/>
      <c r="Q168" s="5"/>
      <c r="R168" s="64"/>
      <c r="S168" s="95" t="str">
        <f t="shared" si="12"/>
        <v/>
      </c>
      <c r="T168" s="95" t="str">
        <f t="shared" si="13"/>
        <v/>
      </c>
    </row>
    <row r="169" spans="1:20" s="6" customFormat="1" x14ac:dyDescent="0.2">
      <c r="A169" s="24" t="s">
        <v>134</v>
      </c>
      <c r="B169" s="24" t="s">
        <v>131</v>
      </c>
      <c r="C169" s="81" t="s">
        <v>131</v>
      </c>
      <c r="D169" s="87" t="s">
        <v>242</v>
      </c>
      <c r="E169" s="24">
        <v>2014.2</v>
      </c>
      <c r="F169" s="25">
        <v>38756</v>
      </c>
      <c r="G169" s="25">
        <v>38756</v>
      </c>
      <c r="H169" s="24" t="s">
        <v>132</v>
      </c>
      <c r="I169" s="11"/>
      <c r="J169" s="11"/>
      <c r="K169" s="11"/>
      <c r="L169" s="11"/>
      <c r="M169" s="7"/>
      <c r="N169" s="11"/>
      <c r="O169" s="11"/>
      <c r="P169" s="11"/>
      <c r="Q169" s="5"/>
      <c r="R169" s="64"/>
      <c r="S169" s="95" t="str">
        <f t="shared" si="12"/>
        <v/>
      </c>
      <c r="T169" s="95" t="str">
        <f t="shared" si="13"/>
        <v/>
      </c>
    </row>
    <row r="170" spans="1:20" s="6" customFormat="1" ht="25.5" x14ac:dyDescent="0.2">
      <c r="A170" s="24" t="s">
        <v>134</v>
      </c>
      <c r="B170" s="24" t="s">
        <v>236</v>
      </c>
      <c r="C170" s="81" t="s">
        <v>236</v>
      </c>
      <c r="D170" s="87" t="s">
        <v>242</v>
      </c>
      <c r="E170" s="24">
        <v>2009.2</v>
      </c>
      <c r="F170" s="25">
        <v>39892</v>
      </c>
      <c r="G170" s="25">
        <v>39892</v>
      </c>
      <c r="H170" s="24" t="s">
        <v>237</v>
      </c>
      <c r="I170" s="11"/>
      <c r="J170" s="11"/>
      <c r="K170" s="11"/>
      <c r="L170" s="11"/>
      <c r="M170" s="7"/>
      <c r="N170" s="11"/>
      <c r="O170" s="11"/>
      <c r="P170" s="11"/>
      <c r="Q170" s="5" t="s">
        <v>300</v>
      </c>
      <c r="R170" s="64"/>
      <c r="S170" s="95" t="str">
        <f t="shared" si="12"/>
        <v/>
      </c>
      <c r="T170" s="95" t="str">
        <f t="shared" si="13"/>
        <v/>
      </c>
    </row>
    <row r="171" spans="1:20" s="6" customFormat="1" x14ac:dyDescent="0.2">
      <c r="A171" s="24" t="s">
        <v>134</v>
      </c>
      <c r="B171" s="24" t="s">
        <v>243</v>
      </c>
      <c r="C171" s="81" t="s">
        <v>243</v>
      </c>
      <c r="D171" s="87" t="s">
        <v>242</v>
      </c>
      <c r="E171" s="24"/>
      <c r="F171" s="25"/>
      <c r="G171" s="25"/>
      <c r="H171" s="24" t="s">
        <v>244</v>
      </c>
      <c r="I171" s="11"/>
      <c r="J171" s="11"/>
      <c r="K171" s="11"/>
      <c r="L171" s="11"/>
      <c r="M171" s="7"/>
      <c r="N171" s="11"/>
      <c r="O171" s="11"/>
      <c r="P171" s="11"/>
      <c r="Q171" s="5" t="s">
        <v>289</v>
      </c>
      <c r="R171" s="64"/>
      <c r="S171" s="95" t="str">
        <f t="shared" si="12"/>
        <v/>
      </c>
      <c r="T171" s="95" t="str">
        <f t="shared" si="13"/>
        <v/>
      </c>
    </row>
    <row r="172" spans="1:20" s="6" customFormat="1" ht="25.5" x14ac:dyDescent="0.2">
      <c r="A172" s="24" t="s">
        <v>134</v>
      </c>
      <c r="B172" s="24" t="s">
        <v>248</v>
      </c>
      <c r="C172" s="81" t="s">
        <v>248</v>
      </c>
      <c r="D172" s="87" t="s">
        <v>242</v>
      </c>
      <c r="E172" s="24">
        <v>2016.3</v>
      </c>
      <c r="F172" s="25">
        <v>42668</v>
      </c>
      <c r="G172" s="25">
        <v>42668</v>
      </c>
      <c r="H172" s="24" t="s">
        <v>249</v>
      </c>
      <c r="I172" s="11"/>
      <c r="J172" s="11"/>
      <c r="K172" s="11"/>
      <c r="L172" s="11"/>
      <c r="M172" s="7"/>
      <c r="N172" s="11"/>
      <c r="O172" s="11"/>
      <c r="P172" s="11"/>
      <c r="Q172" s="5"/>
      <c r="R172" s="64"/>
      <c r="S172" s="95" t="str">
        <f t="shared" si="12"/>
        <v/>
      </c>
      <c r="T172" s="95" t="str">
        <f t="shared" si="13"/>
        <v/>
      </c>
    </row>
    <row r="173" spans="1:20" s="6" customFormat="1" x14ac:dyDescent="0.2">
      <c r="A173" s="24" t="s">
        <v>134</v>
      </c>
      <c r="B173" s="24" t="s">
        <v>250</v>
      </c>
      <c r="C173" s="81" t="s">
        <v>250</v>
      </c>
      <c r="D173" s="87" t="s">
        <v>242</v>
      </c>
      <c r="E173" s="24">
        <v>2015.1</v>
      </c>
      <c r="F173" s="25">
        <v>39379</v>
      </c>
      <c r="G173" s="25">
        <v>39379</v>
      </c>
      <c r="H173" s="24" t="s">
        <v>251</v>
      </c>
      <c r="I173" s="11"/>
      <c r="J173" s="11"/>
      <c r="K173" s="11"/>
      <c r="L173" s="11"/>
      <c r="M173" s="7"/>
      <c r="N173" s="11"/>
      <c r="O173" s="11"/>
      <c r="P173" s="11"/>
      <c r="Q173" s="5"/>
      <c r="R173" s="64"/>
      <c r="S173" s="95" t="str">
        <f t="shared" si="12"/>
        <v/>
      </c>
      <c r="T173" s="95" t="str">
        <f t="shared" si="13"/>
        <v/>
      </c>
    </row>
    <row r="174" spans="1:20" s="6" customFormat="1" x14ac:dyDescent="0.2">
      <c r="A174" s="24" t="s">
        <v>134</v>
      </c>
      <c r="B174" s="24" t="s">
        <v>256</v>
      </c>
      <c r="C174" s="81" t="s">
        <v>256</v>
      </c>
      <c r="D174" s="87" t="s">
        <v>242</v>
      </c>
      <c r="E174" s="24">
        <v>2010.1</v>
      </c>
      <c r="F174" s="25">
        <v>40205</v>
      </c>
      <c r="G174" s="25">
        <v>39469</v>
      </c>
      <c r="H174" s="24" t="s">
        <v>257</v>
      </c>
      <c r="I174" s="24"/>
      <c r="J174" s="24"/>
      <c r="K174" s="24"/>
      <c r="L174" s="11"/>
      <c r="M174" s="24"/>
      <c r="N174" s="11"/>
      <c r="O174" s="11"/>
      <c r="P174" s="11"/>
      <c r="Q174" s="24"/>
      <c r="R174" s="64"/>
      <c r="S174" s="95" t="str">
        <f t="shared" si="12"/>
        <v/>
      </c>
      <c r="T174" s="95" t="str">
        <f t="shared" si="13"/>
        <v/>
      </c>
    </row>
    <row r="175" spans="1:20" s="6" customFormat="1" x14ac:dyDescent="0.2">
      <c r="A175" s="24" t="s">
        <v>134</v>
      </c>
      <c r="B175" s="24" t="s">
        <v>259</v>
      </c>
      <c r="C175" s="81" t="s">
        <v>259</v>
      </c>
      <c r="D175" s="87" t="s">
        <v>242</v>
      </c>
      <c r="E175" s="24">
        <v>2010.1</v>
      </c>
      <c r="F175" s="25">
        <v>40205</v>
      </c>
      <c r="G175" s="25">
        <v>39469</v>
      </c>
      <c r="H175" s="24" t="s">
        <v>258</v>
      </c>
      <c r="I175" s="24"/>
      <c r="J175" s="24"/>
      <c r="K175" s="24"/>
      <c r="L175" s="11"/>
      <c r="M175" s="24"/>
      <c r="N175" s="11"/>
      <c r="O175" s="11"/>
      <c r="P175" s="11"/>
      <c r="Q175" s="24"/>
      <c r="R175" s="64"/>
      <c r="S175" s="95" t="str">
        <f t="shared" ref="S175:S200" si="18">IF(OR(D175="W",D175="N/A",D175="Closed",ISBLANK(D175)),"",ROUND(($H$1-G175)/365,1))</f>
        <v/>
      </c>
      <c r="T175" s="95" t="str">
        <f t="shared" ref="T175:T202" si="19">IF(OR(D175="W",D175="N/A",D175="Closed",ISBLANK(D175)),"",ROUND(($H$1-F175)/365,1))</f>
        <v/>
      </c>
    </row>
    <row r="176" spans="1:20" s="6" customFormat="1" ht="25.5" x14ac:dyDescent="0.2">
      <c r="A176" s="24" t="s">
        <v>134</v>
      </c>
      <c r="B176" s="24" t="s">
        <v>261</v>
      </c>
      <c r="C176" s="81" t="s">
        <v>261</v>
      </c>
      <c r="D176" s="87" t="s">
        <v>242</v>
      </c>
      <c r="E176" s="24">
        <v>2012.3</v>
      </c>
      <c r="F176" s="24">
        <v>39469</v>
      </c>
      <c r="G176" s="24">
        <v>39469</v>
      </c>
      <c r="H176" s="24" t="s">
        <v>260</v>
      </c>
      <c r="I176" s="24"/>
      <c r="J176" s="24"/>
      <c r="K176" s="24"/>
      <c r="L176" s="11"/>
      <c r="M176" s="24"/>
      <c r="N176" s="11"/>
      <c r="O176" s="11"/>
      <c r="P176" s="11"/>
      <c r="Q176" s="24"/>
      <c r="R176" s="11"/>
      <c r="S176" s="95" t="str">
        <f t="shared" si="18"/>
        <v/>
      </c>
      <c r="T176" s="95" t="str">
        <f t="shared" si="19"/>
        <v/>
      </c>
    </row>
    <row r="177" spans="1:20" s="6" customFormat="1" x14ac:dyDescent="0.2">
      <c r="A177" s="24" t="s">
        <v>134</v>
      </c>
      <c r="B177" s="24" t="s">
        <v>269</v>
      </c>
      <c r="C177" s="81" t="s">
        <v>269</v>
      </c>
      <c r="D177" s="87" t="s">
        <v>242</v>
      </c>
      <c r="E177" s="24">
        <v>2014.1</v>
      </c>
      <c r="F177" s="25">
        <v>39560</v>
      </c>
      <c r="G177" s="25">
        <v>39560</v>
      </c>
      <c r="H177" s="24" t="s">
        <v>270</v>
      </c>
      <c r="I177" s="11"/>
      <c r="J177" s="11"/>
      <c r="K177" s="11"/>
      <c r="L177" s="11"/>
      <c r="M177" s="7"/>
      <c r="N177" s="11"/>
      <c r="O177" s="11"/>
      <c r="P177" s="11"/>
      <c r="Q177" s="7"/>
      <c r="R177" s="64"/>
      <c r="S177" s="95" t="str">
        <f t="shared" si="18"/>
        <v/>
      </c>
      <c r="T177" s="95" t="str">
        <f t="shared" si="19"/>
        <v/>
      </c>
    </row>
    <row r="178" spans="1:20" s="6" customFormat="1" x14ac:dyDescent="0.2">
      <c r="A178" s="24" t="s">
        <v>134</v>
      </c>
      <c r="B178" s="24" t="s">
        <v>271</v>
      </c>
      <c r="C178" s="81" t="s">
        <v>272</v>
      </c>
      <c r="D178" s="87" t="s">
        <v>242</v>
      </c>
      <c r="E178" s="24"/>
      <c r="F178" s="25">
        <v>39560</v>
      </c>
      <c r="G178" s="25">
        <v>39751</v>
      </c>
      <c r="H178" s="24" t="s">
        <v>273</v>
      </c>
      <c r="I178" s="11"/>
      <c r="J178" s="11"/>
      <c r="K178" s="11"/>
      <c r="L178" s="11"/>
      <c r="M178" s="7"/>
      <c r="N178" s="11"/>
      <c r="O178" s="11"/>
      <c r="P178" s="11"/>
      <c r="Q178" s="7" t="s">
        <v>288</v>
      </c>
      <c r="R178" s="11"/>
      <c r="S178" s="95" t="str">
        <f t="shared" si="18"/>
        <v/>
      </c>
      <c r="T178" s="95" t="str">
        <f t="shared" si="19"/>
        <v/>
      </c>
    </row>
    <row r="179" spans="1:20" s="6" customFormat="1" x14ac:dyDescent="0.2">
      <c r="A179" s="24" t="s">
        <v>134</v>
      </c>
      <c r="B179" s="24" t="s">
        <v>279</v>
      </c>
      <c r="C179" s="81" t="s">
        <v>280</v>
      </c>
      <c r="D179" s="87" t="s">
        <v>242</v>
      </c>
      <c r="E179" s="24">
        <v>2019.1</v>
      </c>
      <c r="F179" s="25">
        <v>39751</v>
      </c>
      <c r="G179" s="25">
        <v>39751</v>
      </c>
      <c r="H179" s="24" t="s">
        <v>281</v>
      </c>
      <c r="I179" s="11"/>
      <c r="J179" s="11"/>
      <c r="K179" s="11"/>
      <c r="L179" s="11"/>
      <c r="M179" s="7"/>
      <c r="N179" s="11"/>
      <c r="O179" s="11"/>
      <c r="P179" s="11"/>
      <c r="Q179" s="7"/>
      <c r="R179" s="64"/>
      <c r="S179" s="95" t="str">
        <f t="shared" si="18"/>
        <v/>
      </c>
      <c r="T179" s="95" t="str">
        <f t="shared" si="19"/>
        <v/>
      </c>
    </row>
    <row r="180" spans="1:20" s="6" customFormat="1" x14ac:dyDescent="0.2">
      <c r="A180" s="24" t="s">
        <v>134</v>
      </c>
      <c r="B180" s="24" t="s">
        <v>282</v>
      </c>
      <c r="C180" s="81" t="s">
        <v>283</v>
      </c>
      <c r="D180" s="87" t="s">
        <v>242</v>
      </c>
      <c r="E180" s="24">
        <v>2010.2</v>
      </c>
      <c r="F180" s="25">
        <v>40284</v>
      </c>
      <c r="G180" s="25">
        <v>40284</v>
      </c>
      <c r="H180" s="24" t="s">
        <v>286</v>
      </c>
      <c r="I180" s="11"/>
      <c r="J180" s="11"/>
      <c r="K180" s="11"/>
      <c r="L180" s="11"/>
      <c r="M180" s="7"/>
      <c r="N180" s="11"/>
      <c r="O180" s="11"/>
      <c r="P180" s="11"/>
      <c r="Q180" s="7" t="s">
        <v>319</v>
      </c>
      <c r="R180" s="64"/>
      <c r="S180" s="95" t="str">
        <f t="shared" si="18"/>
        <v/>
      </c>
      <c r="T180" s="95" t="str">
        <f t="shared" si="19"/>
        <v/>
      </c>
    </row>
    <row r="181" spans="1:20" s="6" customFormat="1" x14ac:dyDescent="0.2">
      <c r="A181" s="24" t="s">
        <v>134</v>
      </c>
      <c r="B181" s="24" t="s">
        <v>284</v>
      </c>
      <c r="C181" s="81" t="s">
        <v>285</v>
      </c>
      <c r="D181" s="87" t="s">
        <v>242</v>
      </c>
      <c r="E181" s="24">
        <v>2020.3</v>
      </c>
      <c r="F181" s="25">
        <v>44111</v>
      </c>
      <c r="G181" s="25">
        <v>44111</v>
      </c>
      <c r="H181" s="24" t="s">
        <v>287</v>
      </c>
      <c r="I181" s="11"/>
      <c r="J181" s="11"/>
      <c r="K181" s="11"/>
      <c r="L181" s="11"/>
      <c r="M181" s="7"/>
      <c r="N181" s="11"/>
      <c r="O181" s="11"/>
      <c r="P181" s="11"/>
      <c r="Q181" s="7"/>
      <c r="R181" s="64"/>
      <c r="S181" s="95" t="str">
        <f t="shared" si="18"/>
        <v/>
      </c>
      <c r="T181" s="95" t="str">
        <f t="shared" si="19"/>
        <v/>
      </c>
    </row>
    <row r="182" spans="1:20" s="6" customFormat="1" x14ac:dyDescent="0.2">
      <c r="A182" s="24" t="s">
        <v>134</v>
      </c>
      <c r="B182" s="24" t="s">
        <v>294</v>
      </c>
      <c r="C182" s="81" t="s">
        <v>294</v>
      </c>
      <c r="D182" s="87" t="s">
        <v>134</v>
      </c>
      <c r="E182" s="24"/>
      <c r="F182" s="25">
        <v>39848</v>
      </c>
      <c r="G182" s="25">
        <v>39848</v>
      </c>
      <c r="H182" s="24" t="s">
        <v>295</v>
      </c>
      <c r="I182" s="11"/>
      <c r="J182" s="11"/>
      <c r="K182" s="11"/>
      <c r="L182" s="11"/>
      <c r="M182" s="7"/>
      <c r="N182" s="11"/>
      <c r="O182" s="11"/>
      <c r="P182" s="11"/>
      <c r="Q182" s="7"/>
      <c r="R182" s="11"/>
      <c r="S182" s="95">
        <f t="shared" si="18"/>
        <v>14.6</v>
      </c>
      <c r="T182" s="95">
        <f t="shared" si="19"/>
        <v>14.6</v>
      </c>
    </row>
    <row r="183" spans="1:20" s="6" customFormat="1" ht="25.5" x14ac:dyDescent="0.2">
      <c r="A183" s="24" t="s">
        <v>134</v>
      </c>
      <c r="B183" s="24" t="s">
        <v>299</v>
      </c>
      <c r="C183" s="81" t="s">
        <v>299</v>
      </c>
      <c r="D183" s="87" t="s">
        <v>242</v>
      </c>
      <c r="E183" s="24">
        <v>2018.1</v>
      </c>
      <c r="F183" s="25">
        <v>39892</v>
      </c>
      <c r="G183" s="25">
        <v>39892</v>
      </c>
      <c r="H183" s="24" t="s">
        <v>298</v>
      </c>
      <c r="I183" s="11"/>
      <c r="J183" s="11"/>
      <c r="K183" s="11"/>
      <c r="L183" s="11"/>
      <c r="M183" s="7"/>
      <c r="N183" s="11">
        <v>331079</v>
      </c>
      <c r="O183" s="11" t="s">
        <v>466</v>
      </c>
      <c r="P183" s="11" t="s">
        <v>449</v>
      </c>
      <c r="Q183" s="7" t="s">
        <v>551</v>
      </c>
      <c r="R183" s="11">
        <v>2009</v>
      </c>
      <c r="S183" s="95" t="str">
        <f t="shared" si="18"/>
        <v/>
      </c>
      <c r="T183" s="95" t="str">
        <f t="shared" si="19"/>
        <v/>
      </c>
    </row>
    <row r="184" spans="1:20" s="6" customFormat="1" ht="25.5" x14ac:dyDescent="0.2">
      <c r="A184" s="24" t="s">
        <v>134</v>
      </c>
      <c r="B184" s="24" t="s">
        <v>311</v>
      </c>
      <c r="C184" s="81" t="s">
        <v>311</v>
      </c>
      <c r="D184" s="87" t="s">
        <v>242</v>
      </c>
      <c r="E184" s="24">
        <v>2023.3</v>
      </c>
      <c r="F184" s="25">
        <v>45174</v>
      </c>
      <c r="G184" s="25">
        <v>45174</v>
      </c>
      <c r="H184" s="24" t="s">
        <v>313</v>
      </c>
      <c r="I184" s="11"/>
      <c r="J184" s="11"/>
      <c r="K184" s="11"/>
      <c r="L184" s="11"/>
      <c r="M184" s="7"/>
      <c r="N184" s="11"/>
      <c r="O184" s="11"/>
      <c r="P184" s="11"/>
      <c r="Q184" s="7" t="s">
        <v>651</v>
      </c>
      <c r="R184" s="11">
        <v>2010</v>
      </c>
      <c r="S184" s="95" t="str">
        <f t="shared" si="18"/>
        <v/>
      </c>
      <c r="T184" s="95" t="str">
        <f t="shared" si="19"/>
        <v/>
      </c>
    </row>
    <row r="185" spans="1:20" s="6" customFormat="1" ht="25.5" x14ac:dyDescent="0.2">
      <c r="A185" s="52" t="s">
        <v>134</v>
      </c>
      <c r="B185" s="52" t="s">
        <v>312</v>
      </c>
      <c r="C185" s="84" t="s">
        <v>312</v>
      </c>
      <c r="D185" s="88" t="s">
        <v>242</v>
      </c>
      <c r="E185" s="52">
        <v>2014.2</v>
      </c>
      <c r="F185" s="53">
        <v>40205</v>
      </c>
      <c r="G185" s="53">
        <v>40205</v>
      </c>
      <c r="H185" s="52" t="s">
        <v>314</v>
      </c>
      <c r="I185" s="54"/>
      <c r="J185" s="54"/>
      <c r="K185" s="54"/>
      <c r="L185" s="54"/>
      <c r="M185" s="55"/>
      <c r="N185" s="54"/>
      <c r="O185" s="54"/>
      <c r="P185" s="54"/>
      <c r="Q185" s="52"/>
      <c r="R185" s="54"/>
      <c r="S185" s="95" t="str">
        <f t="shared" si="18"/>
        <v/>
      </c>
      <c r="T185" s="95" t="str">
        <f t="shared" si="19"/>
        <v/>
      </c>
    </row>
    <row r="186" spans="1:20" s="6" customFormat="1" x14ac:dyDescent="0.2">
      <c r="A186" s="24" t="s">
        <v>134</v>
      </c>
      <c r="B186" s="24" t="s">
        <v>334</v>
      </c>
      <c r="C186" s="81" t="s">
        <v>334</v>
      </c>
      <c r="D186" s="87" t="s">
        <v>242</v>
      </c>
      <c r="E186" s="24">
        <v>2011.4</v>
      </c>
      <c r="F186" s="25">
        <v>40874</v>
      </c>
      <c r="G186" s="25">
        <v>40843</v>
      </c>
      <c r="H186" s="24" t="s">
        <v>335</v>
      </c>
      <c r="I186" s="11"/>
      <c r="J186" s="11"/>
      <c r="K186" s="11"/>
      <c r="L186" s="11"/>
      <c r="M186" s="7" t="s">
        <v>336</v>
      </c>
      <c r="N186" s="11"/>
      <c r="O186" s="11"/>
      <c r="P186" s="11"/>
      <c r="Q186" s="24" t="s">
        <v>339</v>
      </c>
      <c r="R186" s="11"/>
      <c r="S186" s="95" t="str">
        <f t="shared" si="18"/>
        <v/>
      </c>
      <c r="T186" s="95" t="str">
        <f t="shared" si="19"/>
        <v/>
      </c>
    </row>
    <row r="187" spans="1:20" s="6" customFormat="1" x14ac:dyDescent="0.2">
      <c r="A187" s="24" t="s">
        <v>134</v>
      </c>
      <c r="B187" s="24" t="s">
        <v>337</v>
      </c>
      <c r="C187" s="81" t="s">
        <v>337</v>
      </c>
      <c r="D187" s="87" t="s">
        <v>242</v>
      </c>
      <c r="E187" s="24">
        <v>2011.4</v>
      </c>
      <c r="F187" s="25">
        <v>40874</v>
      </c>
      <c r="G187" s="25">
        <v>40843</v>
      </c>
      <c r="H187" s="24" t="s">
        <v>338</v>
      </c>
      <c r="I187" s="24"/>
      <c r="J187" s="24"/>
      <c r="K187" s="24"/>
      <c r="L187" s="11"/>
      <c r="M187" s="24"/>
      <c r="N187" s="11"/>
      <c r="O187" s="11"/>
      <c r="P187" s="11"/>
      <c r="Q187" s="24" t="s">
        <v>542</v>
      </c>
      <c r="R187" s="11"/>
      <c r="S187" s="95" t="str">
        <f t="shared" si="18"/>
        <v/>
      </c>
      <c r="T187" s="95" t="str">
        <f t="shared" si="19"/>
        <v/>
      </c>
    </row>
    <row r="188" spans="1:20" s="6" customFormat="1" x14ac:dyDescent="0.2">
      <c r="A188" s="24" t="s">
        <v>134</v>
      </c>
      <c r="B188" s="24" t="s">
        <v>342</v>
      </c>
      <c r="C188" s="81" t="s">
        <v>342</v>
      </c>
      <c r="D188" s="87" t="s">
        <v>242</v>
      </c>
      <c r="E188" s="24">
        <v>2014.2</v>
      </c>
      <c r="F188" s="25">
        <v>40955</v>
      </c>
      <c r="G188" s="25">
        <v>40955</v>
      </c>
      <c r="H188" s="24" t="s">
        <v>343</v>
      </c>
      <c r="I188" s="11"/>
      <c r="J188" s="11"/>
      <c r="K188" s="11"/>
      <c r="L188" s="11"/>
      <c r="M188" s="7"/>
      <c r="N188" s="11"/>
      <c r="O188" s="11"/>
      <c r="P188" s="11"/>
      <c r="Q188" s="7" t="s">
        <v>419</v>
      </c>
      <c r="R188" s="11"/>
      <c r="S188" s="95" t="str">
        <f t="shared" si="18"/>
        <v/>
      </c>
      <c r="T188" s="95" t="str">
        <f t="shared" si="19"/>
        <v/>
      </c>
    </row>
    <row r="189" spans="1:20" s="6" customFormat="1" x14ac:dyDescent="0.2">
      <c r="A189" s="24" t="s">
        <v>344</v>
      </c>
      <c r="B189" s="24" t="s">
        <v>345</v>
      </c>
      <c r="C189" s="81" t="s">
        <v>345</v>
      </c>
      <c r="D189" s="87" t="s">
        <v>242</v>
      </c>
      <c r="E189" s="24">
        <v>2012.3</v>
      </c>
      <c r="F189" s="25">
        <v>40955</v>
      </c>
      <c r="G189" s="25">
        <v>40955</v>
      </c>
      <c r="H189" s="24" t="s">
        <v>346</v>
      </c>
      <c r="I189" s="11"/>
      <c r="J189" s="11"/>
      <c r="K189" s="11"/>
      <c r="L189" s="11"/>
      <c r="M189" s="7"/>
      <c r="N189" s="11"/>
      <c r="O189" s="11"/>
      <c r="P189" s="11"/>
      <c r="Q189" s="7" t="s">
        <v>351</v>
      </c>
      <c r="R189" s="11"/>
      <c r="S189" s="95" t="str">
        <f t="shared" si="18"/>
        <v/>
      </c>
      <c r="T189" s="95" t="str">
        <f t="shared" si="19"/>
        <v/>
      </c>
    </row>
    <row r="190" spans="1:20" s="6" customFormat="1" x14ac:dyDescent="0.2">
      <c r="A190" s="24" t="s">
        <v>134</v>
      </c>
      <c r="B190" s="24" t="s">
        <v>352</v>
      </c>
      <c r="C190" s="81" t="s">
        <v>352</v>
      </c>
      <c r="D190" s="87" t="s">
        <v>242</v>
      </c>
      <c r="E190" s="24">
        <v>2012.2</v>
      </c>
      <c r="F190" s="25">
        <v>41044</v>
      </c>
      <c r="G190" s="25">
        <v>41044</v>
      </c>
      <c r="H190" s="24" t="s">
        <v>350</v>
      </c>
      <c r="I190" s="11"/>
      <c r="J190" s="11"/>
      <c r="K190" s="11"/>
      <c r="L190" s="11"/>
      <c r="M190" s="7"/>
      <c r="N190" s="11"/>
      <c r="O190" s="11"/>
      <c r="P190" s="11"/>
      <c r="Q190" s="7" t="s">
        <v>353</v>
      </c>
      <c r="R190" s="11"/>
      <c r="S190" s="95" t="str">
        <f t="shared" si="18"/>
        <v/>
      </c>
      <c r="T190" s="95" t="str">
        <f t="shared" si="19"/>
        <v/>
      </c>
    </row>
    <row r="191" spans="1:20" s="6" customFormat="1" ht="25.5" x14ac:dyDescent="0.2">
      <c r="A191" s="24" t="s">
        <v>134</v>
      </c>
      <c r="B191" s="24" t="s">
        <v>357</v>
      </c>
      <c r="C191" s="81" t="s">
        <v>357</v>
      </c>
      <c r="D191" s="87" t="s">
        <v>242</v>
      </c>
      <c r="E191" s="24">
        <v>2013.1</v>
      </c>
      <c r="F191" s="8">
        <v>41465</v>
      </c>
      <c r="G191" s="8">
        <v>41465</v>
      </c>
      <c r="H191" s="24" t="s">
        <v>358</v>
      </c>
      <c r="I191" s="24"/>
      <c r="J191" s="24"/>
      <c r="K191" s="24"/>
      <c r="L191" s="11"/>
      <c r="M191" s="24"/>
      <c r="N191" s="11"/>
      <c r="O191" s="11"/>
      <c r="P191" s="11"/>
      <c r="Q191" s="24" t="s">
        <v>421</v>
      </c>
      <c r="R191" s="11"/>
      <c r="S191" s="95" t="str">
        <f t="shared" si="18"/>
        <v/>
      </c>
      <c r="T191" s="95" t="str">
        <f t="shared" si="19"/>
        <v/>
      </c>
    </row>
    <row r="192" spans="1:20" s="6" customFormat="1" x14ac:dyDescent="0.2">
      <c r="A192" s="56" t="s">
        <v>134</v>
      </c>
      <c r="B192" s="56" t="s">
        <v>361</v>
      </c>
      <c r="C192" s="85" t="s">
        <v>361</v>
      </c>
      <c r="D192" s="89" t="s">
        <v>242</v>
      </c>
      <c r="E192" s="26">
        <v>2013.3</v>
      </c>
      <c r="F192" s="25">
        <v>41577</v>
      </c>
      <c r="G192" s="25">
        <v>41577</v>
      </c>
      <c r="H192" s="24" t="s">
        <v>362</v>
      </c>
      <c r="I192" s="57"/>
      <c r="J192" s="58"/>
      <c r="K192" s="58"/>
      <c r="L192" s="59"/>
      <c r="M192" s="61"/>
      <c r="N192" s="65"/>
      <c r="O192" s="59"/>
      <c r="P192" s="59"/>
      <c r="Q192" s="61" t="s">
        <v>373</v>
      </c>
      <c r="R192" s="66"/>
      <c r="S192" s="95" t="str">
        <f t="shared" si="18"/>
        <v/>
      </c>
      <c r="T192" s="95" t="str">
        <f t="shared" si="19"/>
        <v/>
      </c>
    </row>
    <row r="193" spans="1:20" s="6" customFormat="1" ht="38.25" x14ac:dyDescent="0.2">
      <c r="A193" s="56" t="s">
        <v>134</v>
      </c>
      <c r="B193" s="56" t="s">
        <v>363</v>
      </c>
      <c r="C193" s="85" t="s">
        <v>363</v>
      </c>
      <c r="D193" s="89" t="s">
        <v>242</v>
      </c>
      <c r="E193" s="26">
        <v>2023.3</v>
      </c>
      <c r="F193" s="25">
        <v>45174</v>
      </c>
      <c r="G193" s="25">
        <v>45174</v>
      </c>
      <c r="H193" s="24" t="s">
        <v>364</v>
      </c>
      <c r="I193" s="60"/>
      <c r="J193" s="60"/>
      <c r="K193" s="60"/>
      <c r="L193" s="59"/>
      <c r="M193" s="61"/>
      <c r="N193" s="59"/>
      <c r="O193" s="59"/>
      <c r="P193" s="59"/>
      <c r="Q193" s="51"/>
      <c r="R193" s="27">
        <v>2013</v>
      </c>
      <c r="S193" s="95" t="str">
        <f t="shared" si="18"/>
        <v/>
      </c>
      <c r="T193" s="95" t="str">
        <f t="shared" si="19"/>
        <v/>
      </c>
    </row>
    <row r="194" spans="1:20" s="6" customFormat="1" x14ac:dyDescent="0.2">
      <c r="A194" s="56" t="s">
        <v>134</v>
      </c>
      <c r="B194" s="56" t="s">
        <v>374</v>
      </c>
      <c r="C194" s="85" t="s">
        <v>374</v>
      </c>
      <c r="D194" s="89" t="s">
        <v>242</v>
      </c>
      <c r="E194" s="26">
        <v>2014.1</v>
      </c>
      <c r="F194" s="8">
        <v>41577</v>
      </c>
      <c r="G194" s="8">
        <v>41577</v>
      </c>
      <c r="H194" s="24" t="s">
        <v>382</v>
      </c>
      <c r="I194" s="60"/>
      <c r="J194" s="60"/>
      <c r="K194" s="60"/>
      <c r="L194" s="59"/>
      <c r="M194" s="61"/>
      <c r="N194" s="59"/>
      <c r="O194" s="59"/>
      <c r="P194" s="59"/>
      <c r="Q194" s="61" t="s">
        <v>380</v>
      </c>
      <c r="R194" s="27"/>
      <c r="S194" s="95" t="str">
        <f t="shared" si="18"/>
        <v/>
      </c>
      <c r="T194" s="95" t="str">
        <f t="shared" si="19"/>
        <v/>
      </c>
    </row>
    <row r="195" spans="1:20" s="6" customFormat="1" x14ac:dyDescent="0.2">
      <c r="A195" s="56" t="s">
        <v>134</v>
      </c>
      <c r="B195" s="56" t="s">
        <v>375</v>
      </c>
      <c r="C195" s="85" t="s">
        <v>375</v>
      </c>
      <c r="D195" s="89" t="s">
        <v>242</v>
      </c>
      <c r="E195" s="26">
        <v>2014.2</v>
      </c>
      <c r="F195" s="8">
        <v>41577</v>
      </c>
      <c r="G195" s="8">
        <v>41577</v>
      </c>
      <c r="H195" s="24" t="s">
        <v>376</v>
      </c>
      <c r="I195" s="60"/>
      <c r="J195" s="60"/>
      <c r="K195" s="60"/>
      <c r="L195" s="59"/>
      <c r="M195" s="61"/>
      <c r="N195" s="59">
        <v>331084</v>
      </c>
      <c r="O195" s="59" t="s">
        <v>469</v>
      </c>
      <c r="P195" s="59" t="s">
        <v>449</v>
      </c>
      <c r="Q195" s="51" t="s">
        <v>416</v>
      </c>
      <c r="R195" s="27"/>
      <c r="S195" s="95" t="str">
        <f t="shared" si="18"/>
        <v/>
      </c>
      <c r="T195" s="95" t="str">
        <f t="shared" si="19"/>
        <v/>
      </c>
    </row>
    <row r="196" spans="1:20" s="6" customFormat="1" x14ac:dyDescent="0.2">
      <c r="A196" s="24" t="s">
        <v>134</v>
      </c>
      <c r="B196" s="24" t="s">
        <v>424</v>
      </c>
      <c r="C196" s="81" t="s">
        <v>424</v>
      </c>
      <c r="D196" s="87" t="s">
        <v>134</v>
      </c>
      <c r="E196" s="24">
        <v>2014.3</v>
      </c>
      <c r="F196" s="25">
        <v>41815</v>
      </c>
      <c r="G196" s="25">
        <v>41815</v>
      </c>
      <c r="H196" s="24" t="s">
        <v>426</v>
      </c>
      <c r="I196" s="24"/>
      <c r="J196" s="24"/>
      <c r="K196" s="24"/>
      <c r="L196" s="11"/>
      <c r="M196" s="24"/>
      <c r="N196" s="11"/>
      <c r="O196" s="11"/>
      <c r="P196" s="11"/>
      <c r="Q196" s="24"/>
      <c r="R196" s="11">
        <v>2014</v>
      </c>
      <c r="S196" s="95">
        <f t="shared" si="18"/>
        <v>9.1999999999999993</v>
      </c>
      <c r="T196" s="95">
        <f t="shared" si="19"/>
        <v>9.1999999999999993</v>
      </c>
    </row>
    <row r="197" spans="1:20" s="6" customFormat="1" ht="38.25" x14ac:dyDescent="0.2">
      <c r="A197" s="24" t="s">
        <v>134</v>
      </c>
      <c r="B197" s="24" t="s">
        <v>425</v>
      </c>
      <c r="C197" s="81" t="s">
        <v>425</v>
      </c>
      <c r="D197" s="89" t="s">
        <v>242</v>
      </c>
      <c r="E197" s="24">
        <v>2018.1</v>
      </c>
      <c r="F197" s="25">
        <v>41815</v>
      </c>
      <c r="G197" s="25">
        <v>41815</v>
      </c>
      <c r="H197" s="24" t="s">
        <v>430</v>
      </c>
      <c r="I197" s="24"/>
      <c r="J197" s="24"/>
      <c r="K197" s="24"/>
      <c r="L197" s="11"/>
      <c r="M197" s="24"/>
      <c r="N197" s="11"/>
      <c r="O197" s="11"/>
      <c r="P197" s="11"/>
      <c r="Q197" s="24" t="s">
        <v>550</v>
      </c>
      <c r="R197" s="11"/>
      <c r="S197" s="95" t="str">
        <f t="shared" si="18"/>
        <v/>
      </c>
      <c r="T197" s="95" t="str">
        <f t="shared" si="19"/>
        <v/>
      </c>
    </row>
    <row r="198" spans="1:20" s="6" customFormat="1" x14ac:dyDescent="0.2">
      <c r="A198" s="24" t="s">
        <v>134</v>
      </c>
      <c r="B198" s="24" t="s">
        <v>432</v>
      </c>
      <c r="C198" s="81" t="s">
        <v>432</v>
      </c>
      <c r="D198" s="89" t="s">
        <v>242</v>
      </c>
      <c r="E198" s="24">
        <v>2023.3</v>
      </c>
      <c r="F198" s="25">
        <v>45174</v>
      </c>
      <c r="G198" s="25">
        <v>45174</v>
      </c>
      <c r="H198" s="24" t="s">
        <v>433</v>
      </c>
      <c r="I198" s="24"/>
      <c r="J198" s="24"/>
      <c r="K198" s="24"/>
      <c r="L198" s="11"/>
      <c r="M198" s="24"/>
      <c r="N198" s="11"/>
      <c r="O198" s="11"/>
      <c r="P198" s="11"/>
      <c r="Q198" s="24" t="s">
        <v>652</v>
      </c>
      <c r="R198" s="11">
        <v>2015</v>
      </c>
      <c r="S198" s="95" t="str">
        <f t="shared" si="18"/>
        <v/>
      </c>
      <c r="T198" s="95" t="str">
        <f t="shared" si="19"/>
        <v/>
      </c>
    </row>
    <row r="199" spans="1:20" s="6" customFormat="1" x14ac:dyDescent="0.2">
      <c r="A199" s="24" t="s">
        <v>134</v>
      </c>
      <c r="B199" s="24" t="s">
        <v>477</v>
      </c>
      <c r="C199" s="81" t="s">
        <v>477</v>
      </c>
      <c r="D199" s="87" t="s">
        <v>242</v>
      </c>
      <c r="E199" s="24">
        <v>2015.2</v>
      </c>
      <c r="F199" s="25">
        <v>42114</v>
      </c>
      <c r="G199" s="25">
        <v>42114</v>
      </c>
      <c r="H199" s="24" t="s">
        <v>478</v>
      </c>
      <c r="I199" s="24"/>
      <c r="J199" s="24"/>
      <c r="K199" s="24"/>
      <c r="L199" s="11"/>
      <c r="M199" s="24"/>
      <c r="N199" s="11"/>
      <c r="O199" s="11"/>
      <c r="P199" s="11"/>
      <c r="Q199" s="24" t="s">
        <v>525</v>
      </c>
      <c r="R199" s="11"/>
      <c r="S199" s="95" t="str">
        <f t="shared" si="18"/>
        <v/>
      </c>
      <c r="T199" s="97" t="str">
        <f t="shared" si="19"/>
        <v/>
      </c>
    </row>
    <row r="200" spans="1:20" s="6" customFormat="1" x14ac:dyDescent="0.2">
      <c r="A200" s="62" t="s">
        <v>134</v>
      </c>
      <c r="B200" s="80" t="s">
        <v>480</v>
      </c>
      <c r="C200" s="86" t="s">
        <v>480</v>
      </c>
      <c r="D200" s="89" t="s">
        <v>242</v>
      </c>
      <c r="E200" s="62">
        <v>2020.1</v>
      </c>
      <c r="F200" s="25">
        <v>42114</v>
      </c>
      <c r="G200" s="25">
        <v>42114</v>
      </c>
      <c r="H200" s="63" t="s">
        <v>479</v>
      </c>
      <c r="I200" s="57"/>
      <c r="J200" s="58"/>
      <c r="K200" s="58"/>
      <c r="L200" s="27"/>
      <c r="M200" s="51"/>
      <c r="N200" s="66"/>
      <c r="O200" s="27"/>
      <c r="P200" s="27"/>
      <c r="Q200" s="6" t="s">
        <v>598</v>
      </c>
      <c r="R200" s="11"/>
      <c r="S200" s="95" t="str">
        <f t="shared" si="18"/>
        <v/>
      </c>
      <c r="T200" s="97" t="str">
        <f t="shared" si="19"/>
        <v/>
      </c>
    </row>
    <row r="201" spans="1:20" s="6" customFormat="1" x14ac:dyDescent="0.2">
      <c r="A201" s="118" t="s">
        <v>134</v>
      </c>
      <c r="B201" s="119" t="s">
        <v>481</v>
      </c>
      <c r="C201" s="120" t="s">
        <v>481</v>
      </c>
      <c r="D201" s="131" t="s">
        <v>242</v>
      </c>
      <c r="E201" s="118">
        <v>2017.1</v>
      </c>
      <c r="F201" s="109">
        <v>42306</v>
      </c>
      <c r="G201" s="109">
        <v>42306</v>
      </c>
      <c r="H201" s="121" t="s">
        <v>483</v>
      </c>
      <c r="I201" s="122"/>
      <c r="J201" s="123"/>
      <c r="K201" s="123"/>
      <c r="L201" s="124"/>
      <c r="M201" s="125"/>
      <c r="N201" s="126"/>
      <c r="O201" s="124"/>
      <c r="P201" s="124"/>
      <c r="Q201" s="115" t="s">
        <v>511</v>
      </c>
      <c r="R201" s="110"/>
      <c r="S201" s="114" t="str">
        <f t="shared" ref="S201" si="20">IF(OR(D201="W",D201="N/A",D201="Closed",ISBLANK(D201)),"",ROUND(($H$1-G201)/365,1))</f>
        <v/>
      </c>
      <c r="T201" s="127" t="str">
        <f t="shared" si="19"/>
        <v/>
      </c>
    </row>
    <row r="202" spans="1:20" s="51" customFormat="1" x14ac:dyDescent="0.2">
      <c r="A202" s="128" t="s">
        <v>134</v>
      </c>
      <c r="B202" s="129" t="s">
        <v>482</v>
      </c>
      <c r="C202" s="130" t="s">
        <v>482</v>
      </c>
      <c r="D202" s="131" t="s">
        <v>242</v>
      </c>
      <c r="E202" s="128">
        <v>2016.2</v>
      </c>
      <c r="F202" s="132">
        <v>42501</v>
      </c>
      <c r="G202" s="132">
        <v>42501</v>
      </c>
      <c r="H202" s="133" t="s">
        <v>484</v>
      </c>
      <c r="I202" s="134"/>
      <c r="J202" s="134"/>
      <c r="K202" s="134"/>
      <c r="L202" s="135"/>
      <c r="M202" s="136"/>
      <c r="N202" s="135"/>
      <c r="O202" s="135"/>
      <c r="P202" s="135"/>
      <c r="Q202" s="137" t="s">
        <v>491</v>
      </c>
      <c r="R202" s="138"/>
      <c r="S202" s="139" t="str">
        <f t="shared" ref="S202:S204" si="21">IF(OR(D202="W",D202="N/A",D202="Closed",ISBLANK(D202)),"",ROUND(($H$1-G202)/365,1))</f>
        <v/>
      </c>
      <c r="T202" s="140" t="str">
        <f t="shared" si="19"/>
        <v/>
      </c>
    </row>
    <row r="203" spans="1:20" x14ac:dyDescent="0.2">
      <c r="A203" s="62" t="s">
        <v>134</v>
      </c>
      <c r="B203" s="80" t="s">
        <v>512</v>
      </c>
      <c r="C203" s="86" t="s">
        <v>512</v>
      </c>
      <c r="D203" s="89" t="s">
        <v>134</v>
      </c>
      <c r="E203" s="62">
        <v>2017.1</v>
      </c>
      <c r="F203" s="25">
        <v>42788</v>
      </c>
      <c r="G203" s="25">
        <v>42788</v>
      </c>
      <c r="H203" s="141" t="s">
        <v>514</v>
      </c>
      <c r="I203" s="57"/>
      <c r="J203" s="58"/>
      <c r="K203" s="58"/>
      <c r="L203" s="27"/>
      <c r="M203" s="51"/>
      <c r="N203" s="66"/>
      <c r="O203" s="27"/>
      <c r="P203" s="27"/>
      <c r="Q203" s="6"/>
      <c r="R203" s="11">
        <v>2015</v>
      </c>
      <c r="S203" s="95">
        <f t="shared" si="21"/>
        <v>6.5</v>
      </c>
      <c r="T203" s="97">
        <f t="shared" ref="T203:T204" si="22">IF(OR(D203="W",D203="N/A",D203="Closed",ISBLANK(D203)),"",ROUND(($H$1-F203)/365,1))</f>
        <v>6.5</v>
      </c>
    </row>
    <row r="204" spans="1:20" x14ac:dyDescent="0.2">
      <c r="A204" s="62" t="s">
        <v>134</v>
      </c>
      <c r="B204" s="80" t="s">
        <v>513</v>
      </c>
      <c r="C204" s="86" t="s">
        <v>513</v>
      </c>
      <c r="D204" s="89" t="s">
        <v>134</v>
      </c>
      <c r="E204" s="62">
        <v>2017.1</v>
      </c>
      <c r="F204" s="25">
        <v>42788</v>
      </c>
      <c r="G204" s="25">
        <v>42788</v>
      </c>
      <c r="H204" s="141" t="s">
        <v>515</v>
      </c>
      <c r="I204" s="57"/>
      <c r="J204" s="58"/>
      <c r="K204" s="58"/>
      <c r="L204" s="27"/>
      <c r="M204" s="51"/>
      <c r="N204" s="66"/>
      <c r="O204" s="27"/>
      <c r="P204" s="27"/>
      <c r="Q204" s="6"/>
      <c r="R204" s="11">
        <v>2015</v>
      </c>
      <c r="S204" s="95">
        <f t="shared" si="21"/>
        <v>6.5</v>
      </c>
      <c r="T204" s="97">
        <f t="shared" si="22"/>
        <v>6.5</v>
      </c>
    </row>
    <row r="205" spans="1:20" x14ac:dyDescent="0.2">
      <c r="A205" s="62" t="s">
        <v>134</v>
      </c>
      <c r="B205" s="80" t="s">
        <v>535</v>
      </c>
      <c r="C205" s="86" t="s">
        <v>535</v>
      </c>
      <c r="D205" s="89" t="s">
        <v>134</v>
      </c>
      <c r="E205" s="62" t="s">
        <v>526</v>
      </c>
      <c r="F205" s="25">
        <v>43025</v>
      </c>
      <c r="G205" s="25">
        <v>43025</v>
      </c>
      <c r="H205" s="141" t="s">
        <v>536</v>
      </c>
      <c r="I205" s="57"/>
      <c r="J205" s="58"/>
      <c r="K205" s="58"/>
      <c r="L205" s="27"/>
      <c r="M205" s="51"/>
      <c r="N205" s="66"/>
      <c r="O205" s="27"/>
      <c r="P205" s="27"/>
      <c r="Q205" s="6"/>
      <c r="R205" s="11">
        <v>2017</v>
      </c>
      <c r="S205" s="95">
        <f t="shared" ref="S205" si="23">IF(OR(D205="W",D205="N/A",D205="Closed",ISBLANK(D205)),"",ROUND(($H$1-G205)/365,1))</f>
        <v>5.9</v>
      </c>
      <c r="T205" s="97">
        <f t="shared" ref="T205" si="24">IF(OR(D205="W",D205="N/A",D205="Closed",ISBLANK(D205)),"",ROUND(($H$1-F205)/365,1))</f>
        <v>5.9</v>
      </c>
    </row>
    <row r="206" spans="1:20" x14ac:dyDescent="0.2">
      <c r="A206" s="62" t="s">
        <v>134</v>
      </c>
      <c r="B206" s="80" t="s">
        <v>556</v>
      </c>
      <c r="C206" s="86" t="s">
        <v>556</v>
      </c>
      <c r="D206" s="131" t="s">
        <v>242</v>
      </c>
      <c r="E206" s="62" t="s">
        <v>547</v>
      </c>
      <c r="F206" s="25">
        <v>43206</v>
      </c>
      <c r="G206" s="25">
        <v>43206</v>
      </c>
      <c r="H206" s="174" t="s">
        <v>560</v>
      </c>
      <c r="I206" s="57"/>
      <c r="J206" s="58"/>
      <c r="K206" s="58"/>
      <c r="L206" s="27"/>
      <c r="M206" s="51"/>
      <c r="N206" s="66"/>
      <c r="O206" s="27"/>
      <c r="P206" s="27"/>
      <c r="Q206" s="6" t="s">
        <v>637</v>
      </c>
      <c r="R206" s="11">
        <v>2017</v>
      </c>
      <c r="S206" s="95" t="str">
        <f t="shared" ref="S206:S209" si="25">IF(OR(D206="W",D206="N/A",D206="Closed",ISBLANK(D206)),"",ROUND(($H$1-G206)/365,1))</f>
        <v/>
      </c>
      <c r="T206" s="97" t="str">
        <f t="shared" ref="T206:T209" si="26">IF(OR(D206="W",D206="N/A",D206="Closed",ISBLANK(D206)),"",ROUND(($H$1-F206)/365,1))</f>
        <v/>
      </c>
    </row>
    <row r="207" spans="1:20" ht="25.5" x14ac:dyDescent="0.2">
      <c r="A207" s="51" t="s">
        <v>134</v>
      </c>
      <c r="B207" s="61" t="s">
        <v>557</v>
      </c>
      <c r="C207" s="145" t="s">
        <v>557</v>
      </c>
      <c r="D207" s="131" t="s">
        <v>242</v>
      </c>
      <c r="E207" s="51" t="s">
        <v>559</v>
      </c>
      <c r="F207" s="25">
        <v>43388</v>
      </c>
      <c r="G207" s="25">
        <v>43388</v>
      </c>
      <c r="H207" s="102" t="s">
        <v>561</v>
      </c>
      <c r="I207" s="57"/>
      <c r="J207" s="58"/>
      <c r="K207" s="58"/>
      <c r="L207" s="27"/>
      <c r="M207" s="51"/>
      <c r="N207" s="66"/>
      <c r="O207" s="27"/>
      <c r="P207" s="27"/>
      <c r="Q207" s="51" t="s">
        <v>637</v>
      </c>
      <c r="R207" s="11">
        <v>2017</v>
      </c>
      <c r="S207" s="95" t="str">
        <f t="shared" si="25"/>
        <v/>
      </c>
      <c r="T207" s="97" t="str">
        <f t="shared" si="26"/>
        <v/>
      </c>
    </row>
    <row r="208" spans="1:20" ht="25.5" x14ac:dyDescent="0.2">
      <c r="A208" s="51" t="s">
        <v>134</v>
      </c>
      <c r="B208" s="61" t="s">
        <v>558</v>
      </c>
      <c r="C208" s="145" t="s">
        <v>558</v>
      </c>
      <c r="D208" s="131" t="s">
        <v>242</v>
      </c>
      <c r="E208" s="51" t="s">
        <v>559</v>
      </c>
      <c r="F208" s="25">
        <v>43388</v>
      </c>
      <c r="G208" s="25">
        <v>43388</v>
      </c>
      <c r="H208" s="121" t="s">
        <v>562</v>
      </c>
      <c r="I208" s="57"/>
      <c r="J208" s="58"/>
      <c r="K208" s="58"/>
      <c r="L208" s="27"/>
      <c r="M208" s="51"/>
      <c r="N208" s="66"/>
      <c r="O208" s="27"/>
      <c r="P208" s="27"/>
      <c r="Q208" s="51" t="s">
        <v>575</v>
      </c>
      <c r="R208" s="11">
        <v>2017</v>
      </c>
      <c r="S208" s="95" t="str">
        <f t="shared" si="25"/>
        <v/>
      </c>
      <c r="T208" s="97" t="str">
        <f t="shared" si="26"/>
        <v/>
      </c>
    </row>
    <row r="209" spans="1:20" ht="15.75" customHeight="1" x14ac:dyDescent="0.2">
      <c r="A209" s="17" t="s">
        <v>134</v>
      </c>
      <c r="B209" s="35" t="s">
        <v>570</v>
      </c>
      <c r="C209" s="19" t="s">
        <v>570</v>
      </c>
      <c r="D209" s="33" t="s">
        <v>134</v>
      </c>
      <c r="E209" s="17" t="s">
        <v>571</v>
      </c>
      <c r="F209" s="146">
        <v>43556</v>
      </c>
      <c r="G209" s="146">
        <v>43556</v>
      </c>
      <c r="H209" s="34" t="s">
        <v>572</v>
      </c>
      <c r="R209" s="67">
        <v>2019</v>
      </c>
      <c r="S209" s="95">
        <f t="shared" si="25"/>
        <v>4.4000000000000004</v>
      </c>
      <c r="T209" s="97">
        <f t="shared" si="26"/>
        <v>4.4000000000000004</v>
      </c>
    </row>
    <row r="210" spans="1:20" ht="25.5" x14ac:dyDescent="0.2">
      <c r="A210" s="149" t="s">
        <v>134</v>
      </c>
      <c r="B210" s="150" t="s">
        <v>582</v>
      </c>
      <c r="C210" s="151" t="s">
        <v>582</v>
      </c>
      <c r="D210" s="33" t="s">
        <v>134</v>
      </c>
      <c r="E210" s="149" t="s">
        <v>583</v>
      </c>
      <c r="F210" s="152">
        <v>43878</v>
      </c>
      <c r="G210" s="152">
        <v>43878</v>
      </c>
      <c r="H210" s="153" t="s">
        <v>585</v>
      </c>
      <c r="I210" s="154"/>
      <c r="J210" s="154"/>
      <c r="K210" s="154"/>
      <c r="N210" s="3"/>
      <c r="Q210" s="117"/>
      <c r="R210" s="3">
        <v>2020</v>
      </c>
      <c r="S210" s="95">
        <f t="shared" ref="S210:S211" si="27">IF(OR(D210="W",D210="N/A",D210="Closed",ISBLANK(D210)),"",ROUND(($H$1-G210)/365,1))</f>
        <v>3.6</v>
      </c>
      <c r="T210" s="97">
        <f t="shared" ref="T210:T211" si="28">IF(OR(D210="W",D210="N/A",D210="Closed",ISBLANK(D210)),"",ROUND(($H$1-F210)/365,1))</f>
        <v>3.6</v>
      </c>
    </row>
    <row r="211" spans="1:20" ht="15" customHeight="1" x14ac:dyDescent="0.2">
      <c r="A211" s="149" t="s">
        <v>134</v>
      </c>
      <c r="B211" s="150" t="s">
        <v>584</v>
      </c>
      <c r="C211" s="151" t="s">
        <v>584</v>
      </c>
      <c r="D211" s="33" t="s">
        <v>134</v>
      </c>
      <c r="E211" s="149" t="s">
        <v>583</v>
      </c>
      <c r="F211" s="152">
        <v>43879</v>
      </c>
      <c r="G211" s="152">
        <v>43879</v>
      </c>
      <c r="H211" s="153" t="s">
        <v>586</v>
      </c>
      <c r="I211" s="154"/>
      <c r="J211" s="154"/>
      <c r="K211" s="154"/>
      <c r="N211" s="3"/>
      <c r="Q211" s="117"/>
      <c r="R211" s="3">
        <v>2020</v>
      </c>
      <c r="S211" s="95">
        <f t="shared" si="27"/>
        <v>3.5</v>
      </c>
      <c r="T211" s="97">
        <f t="shared" si="28"/>
        <v>3.5</v>
      </c>
    </row>
    <row r="212" spans="1:20" ht="30.75" customHeight="1" x14ac:dyDescent="0.2">
      <c r="A212" s="149" t="s">
        <v>134</v>
      </c>
      <c r="B212" s="150" t="s">
        <v>612</v>
      </c>
      <c r="C212" s="151" t="s">
        <v>612</v>
      </c>
      <c r="D212" s="33" t="s">
        <v>134</v>
      </c>
      <c r="E212" s="149" t="s">
        <v>611</v>
      </c>
      <c r="F212" s="152">
        <v>44305</v>
      </c>
      <c r="G212" s="152">
        <v>44305</v>
      </c>
      <c r="H212" s="153" t="s">
        <v>613</v>
      </c>
      <c r="I212" s="154"/>
      <c r="J212" s="154"/>
      <c r="K212" s="154"/>
      <c r="N212" s="3"/>
      <c r="Q212" s="117"/>
      <c r="R212" s="3">
        <v>2021</v>
      </c>
      <c r="S212" s="95">
        <f t="shared" ref="S212" si="29">IF(OR(D212="W",D212="N/A",D212="Closed",ISBLANK(D212)),"",ROUND(($H$1-G212)/365,1))</f>
        <v>2.4</v>
      </c>
      <c r="T212" s="97">
        <f t="shared" ref="T212" si="30">IF(OR(D212="W",D212="N/A",D212="Closed",ISBLANK(D212)),"",ROUND(($H$1-F212)/365,1))</f>
        <v>2.4</v>
      </c>
    </row>
    <row r="213" spans="1:20" ht="25.5" x14ac:dyDescent="0.2">
      <c r="A213" s="149" t="s">
        <v>134</v>
      </c>
      <c r="B213" s="150" t="s">
        <v>614</v>
      </c>
      <c r="C213" s="151" t="s">
        <v>614</v>
      </c>
      <c r="D213" s="33" t="s">
        <v>134</v>
      </c>
      <c r="E213" s="149" t="s">
        <v>611</v>
      </c>
      <c r="F213" s="152">
        <v>44305</v>
      </c>
      <c r="G213" s="152">
        <v>44305</v>
      </c>
      <c r="H213" s="153" t="s">
        <v>615</v>
      </c>
      <c r="I213" s="154"/>
      <c r="J213" s="154"/>
      <c r="K213" s="154"/>
      <c r="N213" s="3"/>
      <c r="Q213" s="117"/>
      <c r="R213" s="3">
        <v>2021</v>
      </c>
      <c r="S213" s="95">
        <f t="shared" ref="S213" si="31">IF(OR(D213="W",D213="N/A",D213="Closed",ISBLANK(D213)),"",ROUND(($H$1-G213)/365,1))</f>
        <v>2.4</v>
      </c>
      <c r="T213" s="97">
        <f t="shared" ref="T213" si="32">IF(OR(D213="W",D213="N/A",D213="Closed",ISBLANK(D213)),"",ROUND(($H$1-F213)/365,1))</f>
        <v>2.4</v>
      </c>
    </row>
    <row r="214" spans="1:20" x14ac:dyDescent="0.2">
      <c r="A214" s="17" t="s">
        <v>134</v>
      </c>
      <c r="B214" s="35" t="s">
        <v>625</v>
      </c>
      <c r="C214" s="19" t="s">
        <v>625</v>
      </c>
      <c r="D214" s="33" t="s">
        <v>134</v>
      </c>
      <c r="E214" s="17" t="s">
        <v>626</v>
      </c>
      <c r="F214" s="146">
        <v>44522</v>
      </c>
      <c r="G214" s="146">
        <v>44522</v>
      </c>
      <c r="H214" s="34" t="s">
        <v>627</v>
      </c>
      <c r="R214" s="67">
        <v>2021</v>
      </c>
    </row>
  </sheetData>
  <autoFilter ref="A3:T214"/>
  <customSheetViews>
    <customSheetView guid="{FEDFECF5-BFF4-401F-B2CE-0DE4DEDDF309}" scale="75" showPageBreaks="1" fitToPage="1" showAutoFilter="1" hiddenColumns="1" showRuler="0">
      <pane ySplit="5" topLeftCell="A6" activePane="bottomLeft" state="frozen"/>
      <selection pane="bottomLeft" activeCell="R1" sqref="R1:T65536"/>
      <pageMargins left="0.74803149606299213" right="0.74803149606299213" top="0.59055118110236227" bottom="0.59055118110236227" header="0.51181102362204722" footer="0.51181102362204722"/>
      <pageSetup paperSize="9" scale="69" fitToHeight="9" orientation="landscape" r:id="rId1"/>
      <headerFooter alignWithMargins="0">
        <oddFooter>&amp;Rpage  &amp;P of &amp;N</oddFooter>
      </headerFooter>
      <autoFilter ref="B1:IW1"/>
    </customSheetView>
    <customSheetView guid="{45FDF3BC-8850-46EA-84C3-5DACA02A8E6B}" scale="75" showPageBreaks="1" fitToPage="1" filter="1" showAutoFilter="1" hiddenColumns="1" showRuler="0">
      <pane ySplit="16" topLeftCell="A18" activePane="bottomLeft" state="frozen"/>
      <selection pane="bottomLeft" activeCell="Q1" sqref="Q1:T65536"/>
      <pageMargins left="0.74803149606299213" right="0.74803149606299213" top="0.59055118110236227" bottom="0.59055118110236227" header="0.51181102362204722" footer="0.51181102362204722"/>
      <pageSetup paperSize="9" scale="80" fitToHeight="9" orientation="landscape" r:id="rId2"/>
      <headerFooter alignWithMargins="0">
        <oddFooter>&amp;Rpage  &amp;P of &amp;N</oddFooter>
      </headerFooter>
      <autoFilter ref="B1:V1">
        <filterColumn colId="6">
          <filters>
            <filter val="1"/>
          </filters>
        </filterColumn>
      </autoFilter>
    </customSheetView>
    <customSheetView guid="{E2981116-D8ED-4E72-922C-24F6BC2879C0}" scale="75" showPageBreaks="1" fitToPage="1" showAutoFilter="1" hiddenColumns="1" showRuler="0">
      <pane ySplit="5" topLeftCell="A132" activePane="bottomLeft" state="frozen"/>
      <selection pane="bottomLeft" activeCell="C137" sqref="C137"/>
      <pageMargins left="0.74803149606299213" right="0.74803149606299213" top="0.59055118110236227" bottom="0.59055118110236227" header="0.51181102362204722" footer="0.51181102362204722"/>
      <pageSetup paperSize="9" scale="91" fitToHeight="9" orientation="landscape" r:id="rId3"/>
      <headerFooter alignWithMargins="0">
        <oddFooter>&amp;Rpage  &amp;P of &amp;N</oddFooter>
      </headerFooter>
      <autoFilter ref="B1:Q1"/>
    </customSheetView>
  </customSheetViews>
  <mergeCells count="4">
    <mergeCell ref="I2:J2"/>
    <mergeCell ref="E2:F2"/>
    <mergeCell ref="N2:P2"/>
    <mergeCell ref="Q2:R2"/>
  </mergeCells>
  <phoneticPr fontId="1" type="noConversion"/>
  <conditionalFormatting sqref="A148:T155 A201:C201 H202:Q202 H156:T156 A145:B145 D145 H145 T145 E201:Q201 A203:G204 I203:T204 A209:R209 A94:T94 A97:T142 A214:T273 R73:T73 Q144 A80:T92 A79:M79 O79:T79 A73:P73 A74:T78 A157:T183 A199:T200 A185:T192 A184:E184 H184:T184 A194:T196 A193:E193 H193:T193 A197:E198 H197:T198 A4:T66 A68:T72">
    <cfRule type="expression" dxfId="94" priority="115">
      <formula>OR($D4="W",$D4="closed")</formula>
    </cfRule>
  </conditionalFormatting>
  <conditionalFormatting sqref="A202:C202 E202">
    <cfRule type="expression" dxfId="93" priority="112">
      <formula>OR($D202="W",$D202="closed")</formula>
    </cfRule>
  </conditionalFormatting>
  <conditionalFormatting sqref="F202">
    <cfRule type="expression" dxfId="92" priority="111">
      <formula>OR($D202="W",$D202="closed")</formula>
    </cfRule>
  </conditionalFormatting>
  <conditionalFormatting sqref="R201">
    <cfRule type="expression" dxfId="91" priority="109">
      <formula>OR($D201="W",$D201="closed")</formula>
    </cfRule>
  </conditionalFormatting>
  <conditionalFormatting sqref="R202">
    <cfRule type="expression" dxfId="90" priority="108">
      <formula>OR($D202="W",$D202="closed")</formula>
    </cfRule>
  </conditionalFormatting>
  <conditionalFormatting sqref="S202">
    <cfRule type="expression" dxfId="89" priority="107">
      <formula>OR($D202="W",$D202="closed")</formula>
    </cfRule>
  </conditionalFormatting>
  <conditionalFormatting sqref="S201">
    <cfRule type="expression" dxfId="88" priority="106">
      <formula>OR($D201="W",$D201="closed")</formula>
    </cfRule>
  </conditionalFormatting>
  <conditionalFormatting sqref="T201">
    <cfRule type="expression" dxfId="87" priority="105">
      <formula>OR($D201="W",$D201="closed")</formula>
    </cfRule>
  </conditionalFormatting>
  <conditionalFormatting sqref="T202">
    <cfRule type="expression" dxfId="86" priority="104">
      <formula>OR($D202="W",$D202="closed")</formula>
    </cfRule>
  </conditionalFormatting>
  <conditionalFormatting sqref="A156:C156 E156">
    <cfRule type="expression" dxfId="85" priority="98">
      <formula>OR($D156="W",$D156="closed")</formula>
    </cfRule>
  </conditionalFormatting>
  <conditionalFormatting sqref="D156">
    <cfRule type="expression" dxfId="84" priority="97">
      <formula>OR($D156="W",$D156="closed")</formula>
    </cfRule>
  </conditionalFormatting>
  <conditionalFormatting sqref="F156">
    <cfRule type="expression" dxfId="83" priority="96">
      <formula>OR($D156="W",$D156="closed")</formula>
    </cfRule>
  </conditionalFormatting>
  <conditionalFormatting sqref="G156">
    <cfRule type="expression" dxfId="82" priority="95">
      <formula>OR($D156="W",$D156="closed")</formula>
    </cfRule>
  </conditionalFormatting>
  <conditionalFormatting sqref="D202">
    <cfRule type="expression" dxfId="81" priority="94">
      <formula>OR($D202="W",$D202="closed")</formula>
    </cfRule>
  </conditionalFormatting>
  <conditionalFormatting sqref="G202">
    <cfRule type="expression" dxfId="80" priority="93">
      <formula>OR($D202="W",$D202="closed")</formula>
    </cfRule>
  </conditionalFormatting>
  <conditionalFormatting sqref="C145">
    <cfRule type="expression" dxfId="79" priority="91">
      <formula>OR($D145="W",$D145="closed")</formula>
    </cfRule>
  </conditionalFormatting>
  <conditionalFormatting sqref="R145">
    <cfRule type="expression" dxfId="78" priority="88">
      <formula>OR($D145="W",$D145="closed")</formula>
    </cfRule>
  </conditionalFormatting>
  <conditionalFormatting sqref="S145">
    <cfRule type="expression" dxfId="77" priority="87">
      <formula>OR($D145="W",$D145="closed")</formula>
    </cfRule>
  </conditionalFormatting>
  <conditionalFormatting sqref="D201">
    <cfRule type="expression" dxfId="76" priority="86">
      <formula>OR($D201="W",$D201="closed")</formula>
    </cfRule>
  </conditionalFormatting>
  <conditionalFormatting sqref="A93:B93 D93:E93 H93 J93:P93 R93:T93">
    <cfRule type="expression" dxfId="75" priority="85">
      <formula>OR($D93="W",$D93="closed")</formula>
    </cfRule>
  </conditionalFormatting>
  <conditionalFormatting sqref="C93">
    <cfRule type="expression" dxfId="74" priority="84">
      <formula>OR($D93="W",$D93="closed")</formula>
    </cfRule>
  </conditionalFormatting>
  <conditionalFormatting sqref="I205:T205 A205:G205">
    <cfRule type="expression" dxfId="73" priority="83">
      <formula>OR($D205="W",$D205="closed")</formula>
    </cfRule>
  </conditionalFormatting>
  <conditionalFormatting sqref="F93">
    <cfRule type="expression" dxfId="72" priority="82">
      <formula>OR($D93="W",$D93="closed")</formula>
    </cfRule>
  </conditionalFormatting>
  <conditionalFormatting sqref="G93">
    <cfRule type="expression" dxfId="71" priority="81">
      <formula>OR($D93="W",$D93="closed")</formula>
    </cfRule>
  </conditionalFormatting>
  <conditionalFormatting sqref="A95:N95 A96:C96 T96 E96:R96 P95:T95">
    <cfRule type="expression" dxfId="70" priority="80">
      <formula>OR($D95="W",$D95="closed")</formula>
    </cfRule>
  </conditionalFormatting>
  <conditionalFormatting sqref="F197">
    <cfRule type="expression" dxfId="69" priority="79">
      <formula>OR($D197="W",$D197="closed")</formula>
    </cfRule>
  </conditionalFormatting>
  <conditionalFormatting sqref="G197">
    <cfRule type="expression" dxfId="68" priority="78">
      <formula>OR($D197="W",$D197="closed")</formula>
    </cfRule>
  </conditionalFormatting>
  <conditionalFormatting sqref="I206:T206 A206:C206 E206:G206">
    <cfRule type="expression" dxfId="67" priority="77">
      <formula>OR($D206="W",$D206="closed")</formula>
    </cfRule>
  </conditionalFormatting>
  <conditionalFormatting sqref="I207:P207 A207:C207 E207:F207 R207:T207">
    <cfRule type="expression" dxfId="66" priority="76">
      <formula>OR($D207="W",$D207="closed")</formula>
    </cfRule>
  </conditionalFormatting>
  <conditionalFormatting sqref="I208:T208 A208:C208">
    <cfRule type="expression" dxfId="65" priority="75">
      <formula>OR($D208="W",$D208="closed")</formula>
    </cfRule>
  </conditionalFormatting>
  <conditionalFormatting sqref="F208">
    <cfRule type="expression" dxfId="64" priority="73">
      <formula>OR($D208="W",$D208="closed")</formula>
    </cfRule>
  </conditionalFormatting>
  <conditionalFormatting sqref="E208">
    <cfRule type="expression" dxfId="63" priority="72">
      <formula>OR($D208="W",$D208="closed")</formula>
    </cfRule>
  </conditionalFormatting>
  <conditionalFormatting sqref="G208">
    <cfRule type="expression" dxfId="62" priority="71">
      <formula>OR($D208="W",$D208="closed")</formula>
    </cfRule>
  </conditionalFormatting>
  <conditionalFormatting sqref="G207">
    <cfRule type="expression" dxfId="61" priority="70">
      <formula>OR($D207="W",$D207="closed")</formula>
    </cfRule>
  </conditionalFormatting>
  <conditionalFormatting sqref="S209">
    <cfRule type="expression" dxfId="60" priority="69">
      <formula>OR($D209="W",$D209="closed")</formula>
    </cfRule>
  </conditionalFormatting>
  <conditionalFormatting sqref="T209">
    <cfRule type="expression" dxfId="59" priority="67">
      <formula>OR($D209="W",$D209="closed")</formula>
    </cfRule>
  </conditionalFormatting>
  <conditionalFormatting sqref="H208">
    <cfRule type="expression" dxfId="58" priority="65">
      <formula>OR($D208="W",$D208="closed")</formula>
    </cfRule>
  </conditionalFormatting>
  <conditionalFormatting sqref="D208">
    <cfRule type="expression" dxfId="57" priority="66">
      <formula>OR($D208="W",$D208="closed")</formula>
    </cfRule>
  </conditionalFormatting>
  <conditionalFormatting sqref="S96">
    <cfRule type="expression" dxfId="56" priority="63">
      <formula>OR($D96="W",$D96="closed")</formula>
    </cfRule>
  </conditionalFormatting>
  <conditionalFormatting sqref="A143:B143 D143:E143 H143 T143">
    <cfRule type="expression" dxfId="55" priority="62">
      <formula>OR($D143="W",$D143="closed")</formula>
    </cfRule>
  </conditionalFormatting>
  <conditionalFormatting sqref="C143">
    <cfRule type="expression" dxfId="54" priority="61">
      <formula>OR($D143="W",$D143="closed")</formula>
    </cfRule>
  </conditionalFormatting>
  <conditionalFormatting sqref="F143">
    <cfRule type="expression" dxfId="53" priority="60">
      <formula>OR($D143="W",$D143="closed")</formula>
    </cfRule>
  </conditionalFormatting>
  <conditionalFormatting sqref="G143">
    <cfRule type="expression" dxfId="52" priority="59">
      <formula>OR($D143="W",$D143="closed")</formula>
    </cfRule>
  </conditionalFormatting>
  <conditionalFormatting sqref="R143">
    <cfRule type="expression" dxfId="51" priority="58">
      <formula>OR($D143="W",$D143="closed")</formula>
    </cfRule>
  </conditionalFormatting>
  <conditionalFormatting sqref="S143">
    <cfRule type="expression" dxfId="50" priority="57">
      <formula>OR($D143="W",$D143="closed")</formula>
    </cfRule>
  </conditionalFormatting>
  <conditionalFormatting sqref="A144:B144 D144 H144 T144">
    <cfRule type="expression" dxfId="49" priority="55">
      <formula>OR($D144="W",$D144="closed")</formula>
    </cfRule>
  </conditionalFormatting>
  <conditionalFormatting sqref="C144">
    <cfRule type="expression" dxfId="48" priority="54">
      <formula>OR($D144="W",$D144="closed")</formula>
    </cfRule>
  </conditionalFormatting>
  <conditionalFormatting sqref="S144">
    <cfRule type="expression" dxfId="47" priority="51">
      <formula>OR($D144="W",$D144="closed")</formula>
    </cfRule>
  </conditionalFormatting>
  <conditionalFormatting sqref="R144">
    <cfRule type="expression" dxfId="46" priority="52">
      <formula>OR($D144="W",$D144="closed")</formula>
    </cfRule>
  </conditionalFormatting>
  <conditionalFormatting sqref="S211">
    <cfRule type="expression" dxfId="45" priority="44">
      <formula>OR($D211="W",$D211="closed")</formula>
    </cfRule>
  </conditionalFormatting>
  <conditionalFormatting sqref="G144">
    <cfRule type="expression" dxfId="44" priority="50">
      <formula>OR($D144="W",$D144="closed")</formula>
    </cfRule>
  </conditionalFormatting>
  <conditionalFormatting sqref="G145">
    <cfRule type="expression" dxfId="43" priority="49">
      <formula>OR($D145="W",$D145="closed")</formula>
    </cfRule>
  </conditionalFormatting>
  <conditionalFormatting sqref="A210:R210">
    <cfRule type="expression" dxfId="42" priority="48">
      <formula>OR($D210="W",$D210="closed")</formula>
    </cfRule>
  </conditionalFormatting>
  <conditionalFormatting sqref="S210">
    <cfRule type="expression" dxfId="41" priority="47">
      <formula>OR($D210="W",$D210="closed")</formula>
    </cfRule>
  </conditionalFormatting>
  <conditionalFormatting sqref="T210">
    <cfRule type="expression" dxfId="40" priority="46">
      <formula>OR($D210="W",$D210="closed")</formula>
    </cfRule>
  </conditionalFormatting>
  <conditionalFormatting sqref="A211:R211">
    <cfRule type="expression" dxfId="39" priority="45">
      <formula>OR($D211="W",$D211="closed")</formula>
    </cfRule>
  </conditionalFormatting>
  <conditionalFormatting sqref="T211">
    <cfRule type="expression" dxfId="38" priority="43">
      <formula>OR($D211="W",$D211="closed")</formula>
    </cfRule>
  </conditionalFormatting>
  <conditionalFormatting sqref="A212:R212">
    <cfRule type="expression" dxfId="37" priority="41">
      <formula>OR($D212="W",$D212="closed")</formula>
    </cfRule>
  </conditionalFormatting>
  <conditionalFormatting sqref="E145">
    <cfRule type="expression" dxfId="36" priority="34">
      <formula>OR($D145="W",$D145="closed")</formula>
    </cfRule>
  </conditionalFormatting>
  <conditionalFormatting sqref="S212">
    <cfRule type="expression" dxfId="35" priority="40">
      <formula>OR($D212="W",$D212="closed")</formula>
    </cfRule>
  </conditionalFormatting>
  <conditionalFormatting sqref="T212">
    <cfRule type="expression" dxfId="34" priority="39">
      <formula>OR($D212="W",$D212="closed")</formula>
    </cfRule>
  </conditionalFormatting>
  <conditionalFormatting sqref="A213:R213">
    <cfRule type="expression" dxfId="33" priority="38">
      <formula>OR($D213="W",$D213="closed")</formula>
    </cfRule>
  </conditionalFormatting>
  <conditionalFormatting sqref="S213">
    <cfRule type="expression" dxfId="32" priority="37">
      <formula>OR($D213="W",$D213="closed")</formula>
    </cfRule>
  </conditionalFormatting>
  <conditionalFormatting sqref="T213">
    <cfRule type="expression" dxfId="31" priority="36">
      <formula>OR($D213="W",$D213="closed")</formula>
    </cfRule>
  </conditionalFormatting>
  <conditionalFormatting sqref="E144">
    <cfRule type="expression" dxfId="30" priority="35">
      <formula>OR($D144="W",$D144="closed")</formula>
    </cfRule>
  </conditionalFormatting>
  <conditionalFormatting sqref="F144">
    <cfRule type="expression" dxfId="29" priority="33">
      <formula>OR($D144="W",$D144="closed")</formula>
    </cfRule>
  </conditionalFormatting>
  <conditionalFormatting sqref="F145">
    <cfRule type="expression" dxfId="28" priority="32">
      <formula>OR($D145="W",$D145="closed")</formula>
    </cfRule>
  </conditionalFormatting>
  <conditionalFormatting sqref="F147">
    <cfRule type="expression" dxfId="27" priority="25">
      <formula>OR($D147="W",$D147="closed")</formula>
    </cfRule>
  </conditionalFormatting>
  <conditionalFormatting sqref="A147:B147 D147 H147 T147">
    <cfRule type="expression" dxfId="26" priority="31">
      <formula>OR($D147="W",$D147="closed")</formula>
    </cfRule>
  </conditionalFormatting>
  <conditionalFormatting sqref="C147">
    <cfRule type="expression" dxfId="25" priority="30">
      <formula>OR($D147="W",$D147="closed")</formula>
    </cfRule>
  </conditionalFormatting>
  <conditionalFormatting sqref="R147">
    <cfRule type="expression" dxfId="24" priority="29">
      <formula>OR($D147="W",$D147="closed")</formula>
    </cfRule>
  </conditionalFormatting>
  <conditionalFormatting sqref="S147">
    <cfRule type="expression" dxfId="23" priority="28">
      <formula>OR($D147="W",$D147="closed")</formula>
    </cfRule>
  </conditionalFormatting>
  <conditionalFormatting sqref="E147">
    <cfRule type="expression" dxfId="22" priority="26">
      <formula>OR($D147="W",$D147="closed")</formula>
    </cfRule>
  </conditionalFormatting>
  <conditionalFormatting sqref="F146">
    <cfRule type="expression" dxfId="21" priority="18">
      <formula>OR($D146="W",$D146="closed")</formula>
    </cfRule>
  </conditionalFormatting>
  <conditionalFormatting sqref="A146:B146 D146 H146 T146">
    <cfRule type="expression" dxfId="20" priority="24">
      <formula>OR($D146="W",$D146="closed")</formula>
    </cfRule>
  </conditionalFormatting>
  <conditionalFormatting sqref="C146">
    <cfRule type="expression" dxfId="19" priority="23">
      <formula>OR($D146="W",$D146="closed")</formula>
    </cfRule>
  </conditionalFormatting>
  <conditionalFormatting sqref="R146">
    <cfRule type="expression" dxfId="18" priority="22">
      <formula>OR($D146="W",$D146="closed")</formula>
    </cfRule>
  </conditionalFormatting>
  <conditionalFormatting sqref="S146">
    <cfRule type="expression" dxfId="17" priority="21">
      <formula>OR($D146="W",$D146="closed")</formula>
    </cfRule>
  </conditionalFormatting>
  <conditionalFormatting sqref="E146">
    <cfRule type="expression" dxfId="16" priority="19">
      <formula>OR($D146="W",$D146="closed")</formula>
    </cfRule>
  </conditionalFormatting>
  <conditionalFormatting sqref="G146">
    <cfRule type="expression" dxfId="15" priority="17">
      <formula>OR($D146="W",$D146="closed")</formula>
    </cfRule>
  </conditionalFormatting>
  <conditionalFormatting sqref="G147">
    <cfRule type="expression" dxfId="14" priority="16">
      <formula>OR($D147="W",$D147="closed")</formula>
    </cfRule>
  </conditionalFormatting>
  <conditionalFormatting sqref="D96">
    <cfRule type="expression" dxfId="13" priority="14">
      <formula>OR($D96="W",$D96="closed")</formula>
    </cfRule>
  </conditionalFormatting>
  <conditionalFormatting sqref="I93">
    <cfRule type="expression" dxfId="12" priority="13">
      <formula>OR($D93="W",$D93="closed")</formula>
    </cfRule>
  </conditionalFormatting>
  <conditionalFormatting sqref="Q93">
    <cfRule type="expression" dxfId="11" priority="117">
      <formula>OR($D73="W",$D73="closed")</formula>
    </cfRule>
  </conditionalFormatting>
  <conditionalFormatting sqref="Q145">
    <cfRule type="expression" dxfId="10" priority="12">
      <formula>OR($D145="W",$D145="closed")</formula>
    </cfRule>
  </conditionalFormatting>
  <conditionalFormatting sqref="D206">
    <cfRule type="expression" dxfId="9" priority="11">
      <formula>OR($D206="W",$D206="closed")</formula>
    </cfRule>
  </conditionalFormatting>
  <conditionalFormatting sqref="D207">
    <cfRule type="expression" dxfId="8" priority="10">
      <formula>OR($D207="W",$D207="closed")</formula>
    </cfRule>
  </conditionalFormatting>
  <conditionalFormatting sqref="Q207">
    <cfRule type="expression" dxfId="7" priority="8">
      <formula>OR($D207="W",$D207="closed")</formula>
    </cfRule>
  </conditionalFormatting>
  <conditionalFormatting sqref="F184">
    <cfRule type="expression" dxfId="6" priority="7">
      <formula>OR($D184="W",$D184="closed")</formula>
    </cfRule>
  </conditionalFormatting>
  <conditionalFormatting sqref="F193">
    <cfRule type="expression" dxfId="5" priority="6">
      <formula>OR($D193="W",$D193="closed")</formula>
    </cfRule>
  </conditionalFormatting>
  <conditionalFormatting sqref="F198">
    <cfRule type="expression" dxfId="4" priority="5">
      <formula>OR($D198="W",$D198="closed")</formula>
    </cfRule>
  </conditionalFormatting>
  <conditionalFormatting sqref="G198">
    <cfRule type="expression" dxfId="3" priority="4">
      <formula>OR($D198="W",$D198="closed")</formula>
    </cfRule>
  </conditionalFormatting>
  <conditionalFormatting sqref="G193">
    <cfRule type="expression" dxfId="2" priority="3">
      <formula>OR($D193="W",$D193="closed")</formula>
    </cfRule>
  </conditionalFormatting>
  <conditionalFormatting sqref="G184">
    <cfRule type="expression" dxfId="1" priority="2">
      <formula>OR($D184="W",$D184="closed")</formula>
    </cfRule>
  </conditionalFormatting>
  <conditionalFormatting sqref="A67:T67">
    <cfRule type="expression" dxfId="0" priority="1">
      <formula>OR($D67="W",$D67="closed")</formula>
    </cfRule>
  </conditionalFormatting>
  <pageMargins left="0.25" right="0.25" top="0.75" bottom="0.75" header="0.3" footer="0.3"/>
  <pageSetup paperSize="9" scale="59" fitToHeight="9" orientation="landscape" r:id="rId4"/>
  <headerFooter alignWithMargins="0">
    <oddFooter>&amp;Rpage  &amp;P of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2.75" x14ac:dyDescent="0.2"/>
  <cols>
    <col min="1" max="1" width="25.140625" style="17" customWidth="1"/>
    <col min="2" max="2" width="10.42578125" style="77" customWidth="1"/>
  </cols>
  <sheetData>
    <row r="1" spans="1:2" ht="15" x14ac:dyDescent="0.25">
      <c r="A1" s="73" t="s">
        <v>440</v>
      </c>
      <c r="B1" s="74" t="s">
        <v>472</v>
      </c>
    </row>
    <row r="2" spans="1:2" ht="14.25" x14ac:dyDescent="0.2">
      <c r="A2" s="71" t="s">
        <v>429</v>
      </c>
      <c r="B2" s="75">
        <f>COUNTIF('Standards status'!D4:D214,0)</f>
        <v>9</v>
      </c>
    </row>
    <row r="3" spans="1:2" ht="14.25" x14ac:dyDescent="0.2">
      <c r="A3" s="72" t="s">
        <v>325</v>
      </c>
      <c r="B3" s="75">
        <f>COUNTIF('Standards status'!D5:D214,1)</f>
        <v>17</v>
      </c>
    </row>
    <row r="4" spans="1:2" ht="14.25" x14ac:dyDescent="0.2">
      <c r="A4" s="72" t="s">
        <v>326</v>
      </c>
      <c r="B4" s="75">
        <f>COUNTIF('Standards status'!D6:D214,2)</f>
        <v>30</v>
      </c>
    </row>
    <row r="5" spans="1:2" ht="14.25" x14ac:dyDescent="0.2">
      <c r="A5" s="72" t="s">
        <v>327</v>
      </c>
      <c r="B5" s="75">
        <f>COUNTIF('Standards status'!D7:D214,"S")</f>
        <v>5</v>
      </c>
    </row>
    <row r="6" spans="1:2" ht="14.25" x14ac:dyDescent="0.2">
      <c r="A6" s="72" t="s">
        <v>573</v>
      </c>
      <c r="B6" s="75">
        <f>COUNTIF('Standards status'!D9:D214,"0–F")</f>
        <v>19</v>
      </c>
    </row>
    <row r="7" spans="1:2" ht="14.25" x14ac:dyDescent="0.2">
      <c r="A7" s="72" t="s">
        <v>328</v>
      </c>
      <c r="B7" s="75">
        <f>COUNTIF('Standards status'!D8:D214,"W")</f>
        <v>50</v>
      </c>
    </row>
    <row r="8" spans="1:2" ht="14.25" x14ac:dyDescent="0.2">
      <c r="A8" s="72"/>
      <c r="B8" s="75"/>
    </row>
    <row r="9" spans="1:2" ht="14.25" x14ac:dyDescent="0.2">
      <c r="A9" s="72" t="s">
        <v>329</v>
      </c>
      <c r="B9" s="75">
        <f>COUNTIF('Standards status'!D9:D214,"P")</f>
        <v>11</v>
      </c>
    </row>
    <row r="10" spans="1:2" ht="14.25" x14ac:dyDescent="0.2">
      <c r="A10" s="72" t="s">
        <v>354</v>
      </c>
      <c r="B10" s="75">
        <f>COUNTIF('Standards status'!D10:D214,"closed")</f>
        <v>51</v>
      </c>
    </row>
    <row r="11" spans="1:2" ht="14.25" x14ac:dyDescent="0.2">
      <c r="A11" s="72"/>
      <c r="B11" s="75"/>
    </row>
    <row r="12" spans="1:2" ht="14.25" x14ac:dyDescent="0.2">
      <c r="A12" s="72" t="s">
        <v>332</v>
      </c>
      <c r="B12" s="76">
        <f>SUM(B2:B5)</f>
        <v>61</v>
      </c>
    </row>
    <row r="13" spans="1:2" ht="28.5" x14ac:dyDescent="0.2">
      <c r="A13" s="147" t="s">
        <v>574</v>
      </c>
      <c r="B13" s="148">
        <f>SUM(B2:B6)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Standards status</vt:lpstr>
      <vt:lpstr>Totals</vt:lpstr>
      <vt:lpstr>'Standards status'!Print_Titles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PHELAN, elizabeth</dc:creator>
  <cp:lastModifiedBy>PHELAN elizabeth</cp:lastModifiedBy>
  <cp:lastPrinted>2015-03-23T09:10:02Z</cp:lastPrinted>
  <dcterms:created xsi:type="dcterms:W3CDTF">2006-08-15T07:14:52Z</dcterms:created>
  <dcterms:modified xsi:type="dcterms:W3CDTF">2023-11-09T15:53:10Z</dcterms:modified>
</cp:coreProperties>
</file>